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12-DICIEMBRE/"/>
    </mc:Choice>
  </mc:AlternateContent>
  <xr:revisionPtr revIDLastSave="253" documentId="13_ncr:1_{19193922-3F64-4C6C-A1B8-8C702E1E6A75}" xr6:coauthVersionLast="47" xr6:coauthVersionMax="47" xr10:uidLastSave="{B8AADA02-F896-4B18-9A17-B11154A573F4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  <definedName name="_xlnm.Print_Titles" localSheetId="0">'P2 Presupuesto Aprobado-Ejec '!$A:$P,'P2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2" l="1"/>
  <c r="L38" i="2"/>
  <c r="O38" i="2"/>
  <c r="E38" i="2"/>
  <c r="D38" i="2"/>
  <c r="G38" i="2"/>
  <c r="F38" i="2"/>
  <c r="B38" i="2"/>
  <c r="C38" i="2"/>
  <c r="H38" i="2"/>
  <c r="I38" i="2"/>
  <c r="J38" i="2"/>
  <c r="K38" i="2"/>
  <c r="M38" i="2"/>
  <c r="P63" i="2" l="1"/>
  <c r="P60" i="2"/>
  <c r="D54" i="2"/>
  <c r="D28" i="2"/>
  <c r="D18" i="2"/>
  <c r="E12" i="2"/>
  <c r="D12" i="2"/>
  <c r="J64" i="2"/>
  <c r="I64" i="2"/>
  <c r="H64" i="2"/>
  <c r="B12" i="2"/>
  <c r="P68" i="2"/>
  <c r="P67" i="2"/>
  <c r="P66" i="2"/>
  <c r="O64" i="2"/>
  <c r="N64" i="2"/>
  <c r="M64" i="2"/>
  <c r="L64" i="2"/>
  <c r="K64" i="2"/>
  <c r="C64" i="2"/>
  <c r="B64" i="2"/>
  <c r="P62" i="2"/>
  <c r="P61" i="2"/>
  <c r="P57" i="2"/>
  <c r="P53" i="2"/>
  <c r="P52" i="2"/>
  <c r="P51" i="2"/>
  <c r="P50" i="2"/>
  <c r="P49" i="2"/>
  <c r="P48" i="2"/>
  <c r="O47" i="2"/>
  <c r="N47" i="2"/>
  <c r="P46" i="2"/>
  <c r="P44" i="2"/>
  <c r="P43" i="2"/>
  <c r="P42" i="2"/>
  <c r="P41" i="2"/>
  <c r="P40" i="2"/>
  <c r="P36" i="2"/>
  <c r="P47" i="2" l="1"/>
  <c r="P13" i="2"/>
  <c r="C28" i="2"/>
  <c r="J18" i="2"/>
  <c r="F18" i="2"/>
  <c r="P33" i="2"/>
  <c r="P35" i="2"/>
  <c r="P22" i="2"/>
  <c r="P17" i="2"/>
  <c r="C54" i="2"/>
  <c r="L12" i="2"/>
  <c r="H54" i="2"/>
  <c r="G18" i="2"/>
  <c r="L54" i="2"/>
  <c r="P26" i="2"/>
  <c r="P29" i="2"/>
  <c r="M28" i="2"/>
  <c r="G54" i="2"/>
  <c r="P58" i="2"/>
  <c r="E18" i="2"/>
  <c r="M18" i="2"/>
  <c r="P65" i="2"/>
  <c r="P64" i="2" s="1"/>
  <c r="P16" i="2"/>
  <c r="P15" i="2"/>
  <c r="G12" i="2"/>
  <c r="P39" i="2"/>
  <c r="J12" i="2"/>
  <c r="C18" i="2"/>
  <c r="P31" i="2"/>
  <c r="K12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H18" i="2"/>
  <c r="P14" i="2"/>
  <c r="O12" i="2"/>
  <c r="N54" i="2"/>
  <c r="H12" i="2"/>
  <c r="F12" i="2"/>
  <c r="B54" i="2"/>
  <c r="N12" i="2"/>
  <c r="I12" i="2"/>
  <c r="E54" i="2"/>
  <c r="I28" i="2"/>
  <c r="B28" i="2"/>
  <c r="I18" i="2"/>
  <c r="E28" i="2"/>
  <c r="N28" i="2"/>
  <c r="K18" i="2"/>
  <c r="F28" i="2"/>
  <c r="I54" i="2"/>
  <c r="F54" i="2"/>
  <c r="B18" i="2"/>
  <c r="N18" i="2"/>
  <c r="L18" i="2"/>
  <c r="H28" i="2"/>
  <c r="J28" i="2"/>
  <c r="J54" i="2"/>
  <c r="P55" i="2"/>
  <c r="P38" i="2" l="1"/>
  <c r="P12" i="2"/>
  <c r="D83" i="2"/>
  <c r="E83" i="2"/>
  <c r="F83" i="2"/>
  <c r="G83" i="2"/>
  <c r="H83" i="2"/>
  <c r="I83" i="2"/>
  <c r="J83" i="2"/>
  <c r="K83" i="2"/>
  <c r="L83" i="2"/>
  <c r="M83" i="2"/>
  <c r="N83" i="2"/>
  <c r="O83" i="2"/>
  <c r="D80" i="2"/>
  <c r="E80" i="2"/>
  <c r="F80" i="2"/>
  <c r="G80" i="2"/>
  <c r="H80" i="2"/>
  <c r="I80" i="2"/>
  <c r="J80" i="2"/>
  <c r="K80" i="2"/>
  <c r="L80" i="2"/>
  <c r="M80" i="2"/>
  <c r="N80" i="2"/>
  <c r="O80" i="2"/>
  <c r="D77" i="2"/>
  <c r="E77" i="2"/>
  <c r="F77" i="2"/>
  <c r="G77" i="2"/>
  <c r="H77" i="2"/>
  <c r="I77" i="2"/>
  <c r="J77" i="2"/>
  <c r="K77" i="2"/>
  <c r="L77" i="2"/>
  <c r="M77" i="2"/>
  <c r="N77" i="2"/>
  <c r="O77" i="2"/>
  <c r="D72" i="2"/>
  <c r="E72" i="2"/>
  <c r="F72" i="2"/>
  <c r="G72" i="2"/>
  <c r="H72" i="2"/>
  <c r="I72" i="2"/>
  <c r="J72" i="2"/>
  <c r="K72" i="2"/>
  <c r="L72" i="2"/>
  <c r="M72" i="2"/>
  <c r="N72" i="2"/>
  <c r="O72" i="2"/>
  <c r="D69" i="2"/>
  <c r="E69" i="2"/>
  <c r="F69" i="2"/>
  <c r="G69" i="2"/>
  <c r="H69" i="2"/>
  <c r="I69" i="2"/>
  <c r="J69" i="2"/>
  <c r="K69" i="2"/>
  <c r="L69" i="2"/>
  <c r="M69" i="2"/>
  <c r="N69" i="2"/>
  <c r="O69" i="2"/>
  <c r="P84" i="2"/>
  <c r="P83" i="2" s="1"/>
  <c r="P82" i="2"/>
  <c r="P81" i="2"/>
  <c r="P79" i="2"/>
  <c r="P78" i="2"/>
  <c r="P75" i="2"/>
  <c r="P74" i="2"/>
  <c r="P73" i="2"/>
  <c r="P71" i="2"/>
  <c r="P70" i="2"/>
  <c r="C69" i="2"/>
  <c r="C72" i="2"/>
  <c r="C77" i="2"/>
  <c r="C80" i="2"/>
  <c r="C83" i="2"/>
  <c r="B83" i="2"/>
  <c r="B80" i="2"/>
  <c r="B77" i="2"/>
  <c r="B72" i="2"/>
  <c r="B69" i="2"/>
  <c r="P72" i="2" l="1"/>
  <c r="P80" i="2"/>
  <c r="P77" i="2"/>
  <c r="P69" i="2"/>
  <c r="B85" i="2" l="1"/>
  <c r="H85" i="2"/>
  <c r="L85" i="2"/>
  <c r="M85" i="2"/>
  <c r="G85" i="2"/>
  <c r="N85" i="2"/>
  <c r="D85" i="2"/>
  <c r="K85" i="2"/>
  <c r="F85" i="2"/>
  <c r="E85" i="2"/>
  <c r="J85" i="2"/>
  <c r="C85" i="2"/>
  <c r="I85" i="2"/>
  <c r="O28" i="2" l="1"/>
  <c r="P30" i="2"/>
  <c r="P28" i="2" s="1"/>
  <c r="P19" i="2" l="1"/>
  <c r="P18" i="2" s="1"/>
  <c r="O18" i="2"/>
  <c r="P59" i="2" l="1"/>
  <c r="P54" i="2" s="1"/>
  <c r="P85" i="2" s="1"/>
  <c r="O54" i="2"/>
  <c r="O85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<sst xmlns="http://schemas.openxmlformats.org/spreadsheetml/2006/main" count="107" uniqueCount="107">
  <si>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</si>
  <si>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</si>
  <si>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</si>
  <si>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</si>
  <si>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</si>
  <si>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</si>
  <si>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</si>
  <si>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</si>
  <si>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</si>
  <si>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</si>
  <si>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</si>
  <si>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</si>
  <si>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</si>
  <si>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</si>
  <si>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</si>
  <si>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</si>
  <si>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</si>
  <si>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</si>
  <si>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</si>
  <si>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</si>
  <si>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</si>
  <si>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</si>
  <si>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</si>
  <si>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</si>
  <si>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</si>
  <si>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</si>
  <si>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</si>
  <si>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</si>
  <si>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</si>
  <si>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</si>
  <si>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</si>
  <si>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</si>
  <si>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</si>
  <si>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</si>
  <si>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</si>
  <si>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</si>
  <si>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</si>
  <si>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</si>
  <si>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</si>
  <si>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</si>
  <si>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</si>
  <si>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</si>
  <si>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</si>
  <si>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</si>
  <si>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</si>
  <si>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</si>
  <si>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</si>
  <si>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</si>
  <si>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</si>
  <si>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</si>
  <si>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</si>
  <si>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</si>
  <si>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</si>
  <si>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</si>
  <si>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</si>
  <si>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</si>
  <si>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</si>
  <si>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</si>
  <si>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</si>
  <si>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</si>
  <si>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</si>
  <si>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</si>
  <si>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</si>
  <si>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</si>
  <si>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</si>
  <si>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</si>
  <si>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</si>
  <si>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</si>
  <si>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</si>
  <si>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</si>
  <si>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</si>
  <si>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</si>
  <si>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</si>
  <si>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</si>
  <si>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</si>
  <si>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</si>
  <si>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</si>
  <si>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</si>
  <si>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</si>
  <si>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</si>
  <si>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</si>
  <si>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</si>
  <si>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</si>
  <si>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</si>
  <si>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</si>
  <si>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</si>
  <si>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</si>
  <si>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</si>
  <si>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</si>
  <si>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</si>
  <si>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</si>
  <si>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Detalle</t>
  </si>
  <si>
    <t xml:space="preserve">Ejecución de Gastos y Aplicaciones financieras </t>
  </si>
  <si>
    <t>Año 2024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</si>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</sst>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" fillId="0" borderId="1" xfId="0" applyNumberFormat="1" applyFont="1" applyBorder="1"/>
    <xf numFmtId="166" fontId="4" fillId="0" borderId="0" xfId="0" applyNumberFormat="1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12" xfId="1" applyFont="1" applyBorder="1"/>
    <xf numFmtId="164" fontId="4" fillId="0" borderId="0" xfId="1" applyFont="1"/>
    <xf numFmtId="166" fontId="4" fillId="0" borderId="1" xfId="0" applyNumberFormat="1" applyFont="1" applyBorder="1"/>
    <xf numFmtId="166" fontId="3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 wrapText="1" indent="1"/>
    </xf>
    <xf numFmtId="166" fontId="2" fillId="0" borderId="0" xfId="0" applyNumberFormat="1" applyFont="1" applyAlignment="1">
      <alignment horizontal="left" wrapText="1" indent="2"/>
    </xf>
    <xf numFmtId="166" fontId="8" fillId="0" borderId="0" xfId="0" applyNumberFormat="1" applyFont="1" applyAlignment="1">
      <alignment horizontal="left" wrapText="1" indent="2"/>
    </xf>
    <xf numFmtId="166" fontId="4" fillId="0" borderId="1" xfId="0" applyNumberFormat="1" applyFont="1" applyBorder="1" applyAlignment="1">
      <alignment horizontal="left" wrapText="1"/>
    </xf>
    <xf numFmtId="0" fontId="11" fillId="0" borderId="0" xfId="0" applyFont="1"/>
    <xf numFmtId="43" fontId="12" fillId="0" borderId="0" xfId="0" applyNumberFormat="1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500848</xdr:colOff>
      <xdr:row>1</xdr:row>
      <xdr:rowOff>66674</xdr:rowOff>
    </xdr:from>
    <xdr:to>
      <xdr:col>6</xdr:col>
      <xdr:colOff>230567</xdr:colOff>
      <xdr:row>5</xdr:row>
      <xdr:rowOff>203355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60598" y="278341"/>
          <a:ext cx="2269719" cy="1184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4:R105"/>
  <sheetViews>
    <sheetView showGridLines="0" tabSelected="1" topLeftCell="A54" zoomScale="90" zoomScaleNormal="90" workbookViewId="0">
      <selection activeCell="C55" sqref="C55:O63"/>
    </sheetView>
  </sheetViews>
  <sheetFormatPr baseColWidth="10" defaultColWidth="11.42578125" defaultRowHeight="16.5" x14ac:dyDescent="0.3"/>
  <cols>
    <col min="1" max="1" width="88.42578125" style="1" customWidth="1"/>
    <col min="2" max="2" width="16.5703125" style="1" customWidth="1"/>
    <col min="3" max="3" width="17.42578125" style="1" customWidth="1"/>
    <col min="4" max="6" width="12.7109375" style="1" bestFit="1" customWidth="1"/>
    <col min="7" max="9" width="14.42578125" style="1" bestFit="1" customWidth="1"/>
    <col min="10" max="11" width="12.7109375" style="1" bestFit="1" customWidth="1"/>
    <col min="12" max="12" width="14.140625" style="1" bestFit="1" customWidth="1"/>
    <col min="13" max="13" width="14.42578125" style="1" bestFit="1" customWidth="1"/>
    <col min="14" max="14" width="15.5703125" style="1" bestFit="1" customWidth="1"/>
    <col min="15" max="15" width="12.7109375" style="1" bestFit="1" customWidth="1"/>
    <col min="16" max="16" width="13.85546875" style="1" bestFit="1" customWidth="1"/>
    <col min="17" max="16384" width="11.42578125" style="1"/>
  </cols>
  <sheetData>
    <row r="4" spans="1:18" ht="28.5" customHeight="1" x14ac:dyDescent="0.3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8" ht="21" customHeight="1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x14ac:dyDescent="0.3">
      <c r="A6" s="40" t="s">
        <v>93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8" ht="15.75" customHeight="1" x14ac:dyDescent="0.3">
      <c r="A7" s="42" t="s">
        <v>92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8" ht="15.75" customHeight="1" x14ac:dyDescent="0.3">
      <c r="A8" s="28" t="s">
        <v>94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8" x14ac:dyDescent="0.3">
      <c r="A9" s="36" t="s">
        <v>91</v>
      </c>
      <c r="B9" s="38" t="s">
        <v>89</v>
      </c>
      <c r="C9" s="38" t="s">
        <v>88</v>
      </c>
      <c r="D9" s="29" t="s">
        <v>90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8" x14ac:dyDescent="0.3">
      <c r="A10" s="37"/>
      <c r="B10" s="39"/>
      <c r="C10" s="39"/>
      <c r="D10" s="2" t="s">
        <v>76</v>
      </c>
      <c r="E10" s="2" t="s">
        <v>77</v>
      </c>
      <c r="F10" s="2" t="s">
        <v>78</v>
      </c>
      <c r="G10" s="2" t="s">
        <v>79</v>
      </c>
      <c r="H10" s="3" t="s">
        <v>80</v>
      </c>
      <c r="I10" s="2" t="s">
        <v>81</v>
      </c>
      <c r="J10" s="3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3" t="s">
        <v>87</v>
      </c>
      <c r="P10" s="2" t="s">
        <v>75</v>
      </c>
    </row>
    <row r="11" spans="1:18" x14ac:dyDescent="0.3">
      <c r="A11" s="16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x14ac:dyDescent="0.3">
      <c r="A12" s="17" t="s">
        <v>1</v>
      </c>
      <c r="B12" s="5">
        <f>+SUM(B13:B17)</f>
        <v>433062038.56100804</v>
      </c>
      <c r="C12" s="5">
        <f t="shared" ref="C12:E12" si="0">+SUM(C13:C17)</f>
        <v>459957038.56</v>
      </c>
      <c r="D12" s="5">
        <f t="shared" si="0"/>
        <v>32013544.050000001</v>
      </c>
      <c r="E12" s="5">
        <f t="shared" si="0"/>
        <v>18992988.68</v>
      </c>
      <c r="F12" s="5">
        <f t="shared" ref="F12:O12" si="1">+SUM(F13:F17)</f>
        <v>32249076.93</v>
      </c>
      <c r="G12" s="5">
        <f t="shared" si="1"/>
        <v>33066524.889999997</v>
      </c>
      <c r="H12" s="5">
        <f t="shared" si="1"/>
        <v>33357772.960000001</v>
      </c>
      <c r="I12" s="5">
        <f t="shared" si="1"/>
        <v>19230479.589999996</v>
      </c>
      <c r="J12" s="5">
        <f t="shared" si="1"/>
        <v>35544648.349999994</v>
      </c>
      <c r="K12" s="5">
        <f t="shared" si="1"/>
        <v>46123891.549999997</v>
      </c>
      <c r="L12" s="5">
        <f t="shared" si="1"/>
        <v>20960906.940000001</v>
      </c>
      <c r="M12" s="5">
        <f t="shared" si="1"/>
        <v>33608557.349999994</v>
      </c>
      <c r="N12" s="5">
        <f t="shared" si="1"/>
        <v>24578366.240000002</v>
      </c>
      <c r="O12" s="5">
        <f t="shared" si="1"/>
        <v>89024025.11999999</v>
      </c>
      <c r="P12" s="5">
        <f t="shared" ref="P12" si="2">+SUM(P13:P17)</f>
        <v>418750782.64999992</v>
      </c>
      <c r="Q12" s="6"/>
      <c r="R12" s="7"/>
    </row>
    <row r="13" spans="1:18" x14ac:dyDescent="0.3">
      <c r="A13" s="18" t="s">
        <v>2</v>
      </c>
      <c r="B13" s="8">
        <v>231090872.83999997</v>
      </c>
      <c r="C13" s="8">
        <v>232590872.83999997</v>
      </c>
      <c r="D13" s="8">
        <v>14453315.199999999</v>
      </c>
      <c r="E13" s="8">
        <v>14553315.199999999</v>
      </c>
      <c r="F13" s="8">
        <v>14787304.119999999</v>
      </c>
      <c r="G13" s="8">
        <v>14795907.199999999</v>
      </c>
      <c r="H13" s="8">
        <v>14931361.92</v>
      </c>
      <c r="I13" s="8">
        <v>14792983.58</v>
      </c>
      <c r="J13" s="8">
        <v>14870127.319999998</v>
      </c>
      <c r="K13" s="8">
        <v>14775907.199999999</v>
      </c>
      <c r="L13" s="8">
        <v>15358868.630000001</v>
      </c>
      <c r="M13" s="8">
        <v>14635779.569999998</v>
      </c>
      <c r="N13" s="8">
        <v>17385764.050000001</v>
      </c>
      <c r="O13" s="8">
        <v>34288048.959999993</v>
      </c>
      <c r="P13" s="8">
        <f>SUM(D13:O13)</f>
        <v>199628682.94999999</v>
      </c>
      <c r="Q13" s="6"/>
    </row>
    <row r="14" spans="1:18" x14ac:dyDescent="0.3">
      <c r="A14" s="18" t="s">
        <v>3</v>
      </c>
      <c r="B14" s="8">
        <v>117136288.41</v>
      </c>
      <c r="C14" s="8">
        <v>147531288.41</v>
      </c>
      <c r="D14" s="8">
        <v>1307522.53</v>
      </c>
      <c r="E14" s="8">
        <v>1364694.23</v>
      </c>
      <c r="F14" s="8">
        <v>13787198.310000001</v>
      </c>
      <c r="G14" s="8">
        <v>15201493.279999999</v>
      </c>
      <c r="H14" s="8">
        <v>15360804.619999999</v>
      </c>
      <c r="I14" s="8">
        <v>1373953.26</v>
      </c>
      <c r="J14" s="8">
        <v>17295383.599999998</v>
      </c>
      <c r="K14" s="8">
        <v>14166355.219999999</v>
      </c>
      <c r="L14" s="8">
        <v>2824697.59</v>
      </c>
      <c r="M14" s="8">
        <v>15410199.309999999</v>
      </c>
      <c r="N14" s="8">
        <v>3543864.87</v>
      </c>
      <c r="O14" s="8">
        <v>42582164.399999999</v>
      </c>
      <c r="P14" s="8">
        <f t="shared" ref="P14:P17" si="3">SUM(D14:O14)</f>
        <v>144218331.22</v>
      </c>
      <c r="Q14" s="6"/>
    </row>
    <row r="15" spans="1:18" x14ac:dyDescent="0.3">
      <c r="A15" s="18" t="s">
        <v>4</v>
      </c>
      <c r="B15" s="8">
        <v>22438120</v>
      </c>
      <c r="C15" s="8">
        <v>17438120</v>
      </c>
      <c r="D15" s="8">
        <v>785000</v>
      </c>
      <c r="E15" s="8">
        <v>1335000</v>
      </c>
      <c r="F15" s="8">
        <v>1935000</v>
      </c>
      <c r="G15" s="8">
        <v>1335000</v>
      </c>
      <c r="H15" s="8">
        <v>1285000</v>
      </c>
      <c r="I15" s="8">
        <v>1285000</v>
      </c>
      <c r="J15" s="8">
        <v>1600000</v>
      </c>
      <c r="K15" s="8">
        <v>1450000</v>
      </c>
      <c r="L15" s="8">
        <v>550000</v>
      </c>
      <c r="M15" s="8">
        <v>1550000</v>
      </c>
      <c r="N15" s="8">
        <v>1550000</v>
      </c>
      <c r="O15" s="8">
        <v>1050000</v>
      </c>
      <c r="P15" s="8">
        <f t="shared" si="3"/>
        <v>15710000</v>
      </c>
      <c r="Q15" s="9"/>
    </row>
    <row r="16" spans="1:18" x14ac:dyDescent="0.3">
      <c r="A16" s="18" t="s">
        <v>5</v>
      </c>
      <c r="B16" s="8">
        <v>38311132.420000002</v>
      </c>
      <c r="C16" s="8">
        <v>38311132.420000002</v>
      </c>
      <c r="D16" s="8">
        <v>13732315.199999999</v>
      </c>
      <c r="E16" s="8">
        <v>0</v>
      </c>
      <c r="F16" s="8">
        <v>0</v>
      </c>
      <c r="G16" s="8">
        <v>0</v>
      </c>
      <c r="H16" s="8">
        <v>16750</v>
      </c>
      <c r="I16" s="8">
        <v>27083.33</v>
      </c>
      <c r="J16" s="8">
        <v>30000</v>
      </c>
      <c r="K16" s="8">
        <v>13974846.699999999</v>
      </c>
      <c r="L16" s="8">
        <v>16666.669999999998</v>
      </c>
      <c r="M16" s="8">
        <v>0</v>
      </c>
      <c r="N16" s="8">
        <v>0</v>
      </c>
      <c r="O16" s="8">
        <v>9062619.3100000005</v>
      </c>
      <c r="P16" s="8">
        <f t="shared" si="3"/>
        <v>36860281.210000001</v>
      </c>
      <c r="Q16" s="6"/>
    </row>
    <row r="17" spans="1:17" x14ac:dyDescent="0.3">
      <c r="A17" s="18" t="s">
        <v>6</v>
      </c>
      <c r="B17" s="8">
        <v>24085624.891008001</v>
      </c>
      <c r="C17" s="8">
        <v>24085624.890000001</v>
      </c>
      <c r="D17" s="8">
        <v>1735391.12</v>
      </c>
      <c r="E17" s="8">
        <v>1739979.2500000002</v>
      </c>
      <c r="F17" s="8">
        <v>1739574.5</v>
      </c>
      <c r="G17" s="8">
        <v>1734124.41</v>
      </c>
      <c r="H17" s="8">
        <v>1763856.42</v>
      </c>
      <c r="I17" s="8">
        <v>1751459.42</v>
      </c>
      <c r="J17" s="8">
        <v>1749137.43</v>
      </c>
      <c r="K17" s="8">
        <v>1756782.43</v>
      </c>
      <c r="L17" s="8">
        <v>2210674.0500000003</v>
      </c>
      <c r="M17" s="8">
        <v>2012578.47</v>
      </c>
      <c r="N17" s="8">
        <v>2098737.3199999998</v>
      </c>
      <c r="O17" s="8">
        <v>2041192.4500000002</v>
      </c>
      <c r="P17" s="8">
        <f t="shared" si="3"/>
        <v>22333487.27</v>
      </c>
      <c r="Q17" s="6"/>
    </row>
    <row r="18" spans="1:17" x14ac:dyDescent="0.3">
      <c r="A18" s="17" t="s">
        <v>7</v>
      </c>
      <c r="B18" s="5">
        <f>+SUM(B19:B27)</f>
        <v>121631561.67236231</v>
      </c>
      <c r="C18" s="5">
        <f t="shared" ref="C18:D18" si="4">+SUM(C19:C27)</f>
        <v>102661561.67</v>
      </c>
      <c r="D18" s="5">
        <f t="shared" si="4"/>
        <v>3551654.65</v>
      </c>
      <c r="E18" s="5">
        <f t="shared" ref="E18:O18" si="5">+SUM(E19:E27)</f>
        <v>3459069.2600000002</v>
      </c>
      <c r="F18" s="5">
        <f t="shared" si="5"/>
        <v>2302909.4299999997</v>
      </c>
      <c r="G18" s="5">
        <f t="shared" si="5"/>
        <v>4728670.29</v>
      </c>
      <c r="H18" s="5">
        <f t="shared" si="5"/>
        <v>3602410</v>
      </c>
      <c r="I18" s="5">
        <f t="shared" si="5"/>
        <v>2045974.7100000002</v>
      </c>
      <c r="J18" s="5">
        <f t="shared" si="5"/>
        <v>6759374.1899999995</v>
      </c>
      <c r="K18" s="5">
        <f t="shared" si="5"/>
        <v>6550977.6200000001</v>
      </c>
      <c r="L18" s="5">
        <f t="shared" si="5"/>
        <v>3435970.8899999997</v>
      </c>
      <c r="M18" s="5">
        <f t="shared" si="5"/>
        <v>11166695.890000001</v>
      </c>
      <c r="N18" s="5">
        <f t="shared" si="5"/>
        <v>11794131.880000001</v>
      </c>
      <c r="O18" s="5">
        <f t="shared" si="5"/>
        <v>18615066.91</v>
      </c>
      <c r="P18" s="5">
        <f>+SUM(P19:P27)</f>
        <v>78012905.719999999</v>
      </c>
      <c r="Q18" s="6"/>
    </row>
    <row r="19" spans="1:17" x14ac:dyDescent="0.3">
      <c r="A19" s="19" t="s">
        <v>8</v>
      </c>
      <c r="B19" s="8">
        <v>11166710.924360001</v>
      </c>
      <c r="C19" s="8">
        <v>11607362.82</v>
      </c>
      <c r="D19" s="8">
        <v>272955.42</v>
      </c>
      <c r="E19" s="8">
        <v>962709.45000000007</v>
      </c>
      <c r="F19" s="8">
        <v>284248.86</v>
      </c>
      <c r="G19" s="8">
        <v>810144.41</v>
      </c>
      <c r="H19" s="8">
        <v>418129.12</v>
      </c>
      <c r="I19" s="8">
        <v>478708.27999999997</v>
      </c>
      <c r="J19" s="8">
        <v>707706.12000000011</v>
      </c>
      <c r="K19" s="8">
        <v>1113644.5900000001</v>
      </c>
      <c r="L19" s="8">
        <v>377203.01</v>
      </c>
      <c r="M19" s="8">
        <v>1816140.9999999998</v>
      </c>
      <c r="N19" s="8">
        <v>342197.88</v>
      </c>
      <c r="O19" s="8">
        <v>1713466.92</v>
      </c>
      <c r="P19" s="8">
        <f t="shared" ref="P19:P53" si="6">SUM(D19:O19)</f>
        <v>9297255.0599999987</v>
      </c>
      <c r="Q19" s="6"/>
    </row>
    <row r="20" spans="1:17" x14ac:dyDescent="0.3">
      <c r="A20" s="18" t="s">
        <v>9</v>
      </c>
      <c r="B20" s="8">
        <v>3773000</v>
      </c>
      <c r="C20" s="8">
        <v>1267348.01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279250</v>
      </c>
      <c r="M20" s="8">
        <v>0</v>
      </c>
      <c r="N20" s="8">
        <v>301250</v>
      </c>
      <c r="O20" s="8">
        <v>341638.73</v>
      </c>
      <c r="P20" s="8">
        <f t="shared" si="6"/>
        <v>922138.73</v>
      </c>
      <c r="Q20" s="6"/>
    </row>
    <row r="21" spans="1:17" x14ac:dyDescent="0.3">
      <c r="A21" s="18" t="s">
        <v>10</v>
      </c>
      <c r="B21" s="8">
        <v>12775562.063000001</v>
      </c>
      <c r="C21" s="8">
        <v>11380562.060000001</v>
      </c>
      <c r="D21" s="8">
        <v>90360</v>
      </c>
      <c r="E21" s="8">
        <v>385627</v>
      </c>
      <c r="F21" s="8">
        <v>383895</v>
      </c>
      <c r="G21" s="8">
        <v>391192.5</v>
      </c>
      <c r="H21" s="8">
        <v>181562.5</v>
      </c>
      <c r="I21" s="8">
        <v>98457.5</v>
      </c>
      <c r="J21" s="8">
        <v>339025</v>
      </c>
      <c r="K21" s="8">
        <v>87722.5</v>
      </c>
      <c r="L21" s="8">
        <v>194837.5</v>
      </c>
      <c r="M21" s="8">
        <v>3798106.25</v>
      </c>
      <c r="N21" s="8">
        <v>1699070</v>
      </c>
      <c r="O21" s="8">
        <v>3004702.5</v>
      </c>
      <c r="P21" s="8">
        <f t="shared" si="6"/>
        <v>10654558.25</v>
      </c>
      <c r="Q21" s="6"/>
    </row>
    <row r="22" spans="1:17" x14ac:dyDescent="0.3">
      <c r="A22" s="18" t="s">
        <v>11</v>
      </c>
      <c r="B22" s="8">
        <v>11911081.600000001</v>
      </c>
      <c r="C22" s="8">
        <v>7076081.5999999996</v>
      </c>
      <c r="D22" s="8">
        <v>71080</v>
      </c>
      <c r="E22" s="8">
        <v>115700</v>
      </c>
      <c r="F22" s="8">
        <v>327979.26</v>
      </c>
      <c r="G22" s="8">
        <v>458601.04</v>
      </c>
      <c r="H22" s="8">
        <v>113820</v>
      </c>
      <c r="I22" s="8">
        <v>121700</v>
      </c>
      <c r="J22" s="8">
        <v>598860.94999999995</v>
      </c>
      <c r="K22" s="8">
        <v>121000</v>
      </c>
      <c r="L22" s="8">
        <v>454705.44999999995</v>
      </c>
      <c r="M22" s="8">
        <v>107643.6</v>
      </c>
      <c r="N22" s="8">
        <v>3200134.18</v>
      </c>
      <c r="O22" s="8">
        <v>541716</v>
      </c>
      <c r="P22" s="8">
        <f t="shared" si="6"/>
        <v>6232940.4800000004</v>
      </c>
      <c r="Q22" s="6"/>
    </row>
    <row r="23" spans="1:17" x14ac:dyDescent="0.3">
      <c r="A23" s="18" t="s">
        <v>12</v>
      </c>
      <c r="B23" s="8">
        <v>16121124</v>
      </c>
      <c r="C23" s="8">
        <v>15264124</v>
      </c>
      <c r="D23" s="8">
        <v>284168.59999999998</v>
      </c>
      <c r="E23" s="8">
        <v>97220.2</v>
      </c>
      <c r="F23" s="8">
        <v>342130.76</v>
      </c>
      <c r="G23" s="8">
        <v>505930.27</v>
      </c>
      <c r="H23" s="8">
        <v>1232919.5900000001</v>
      </c>
      <c r="I23" s="8">
        <v>0</v>
      </c>
      <c r="J23" s="8">
        <v>799883.64</v>
      </c>
      <c r="K23" s="8">
        <v>551037.26</v>
      </c>
      <c r="L23" s="8">
        <v>719441.90999999992</v>
      </c>
      <c r="M23" s="8">
        <v>937671.19</v>
      </c>
      <c r="N23" s="8">
        <v>2757040.31</v>
      </c>
      <c r="O23" s="8">
        <v>1683321.92</v>
      </c>
      <c r="P23" s="8">
        <f t="shared" si="6"/>
        <v>9910765.6500000004</v>
      </c>
      <c r="Q23" s="6"/>
    </row>
    <row r="24" spans="1:17" x14ac:dyDescent="0.3">
      <c r="A24" s="18" t="s">
        <v>13</v>
      </c>
      <c r="B24" s="8">
        <v>9480537.4800000004</v>
      </c>
      <c r="C24" s="8">
        <v>13005537.48</v>
      </c>
      <c r="D24" s="8">
        <v>2439223.63</v>
      </c>
      <c r="E24" s="8">
        <v>429551.51</v>
      </c>
      <c r="F24" s="8">
        <v>435522.77</v>
      </c>
      <c r="G24" s="8">
        <v>448219.98</v>
      </c>
      <c r="H24" s="8">
        <v>445087.19</v>
      </c>
      <c r="I24" s="8">
        <v>513967.21</v>
      </c>
      <c r="J24" s="8">
        <v>501615.92</v>
      </c>
      <c r="K24" s="8">
        <v>491946.06</v>
      </c>
      <c r="L24" s="8">
        <v>471738.04</v>
      </c>
      <c r="M24" s="8">
        <v>1681603.06</v>
      </c>
      <c r="N24" s="8">
        <v>1569054.65</v>
      </c>
      <c r="O24" s="8">
        <v>2343606.27</v>
      </c>
      <c r="P24" s="8">
        <f t="shared" si="6"/>
        <v>11771136.289999999</v>
      </c>
      <c r="Q24" s="6"/>
    </row>
    <row r="25" spans="1:17" ht="18" customHeight="1" x14ac:dyDescent="0.3">
      <c r="A25" s="18" t="s">
        <v>14</v>
      </c>
      <c r="B25" s="8">
        <v>14286717.872</v>
      </c>
      <c r="C25" s="8">
        <v>9013717.8699999992</v>
      </c>
      <c r="D25" s="8">
        <v>115490</v>
      </c>
      <c r="E25" s="8">
        <v>50520.22</v>
      </c>
      <c r="F25" s="8">
        <v>171964.13</v>
      </c>
      <c r="G25" s="8">
        <v>46257.740000000005</v>
      </c>
      <c r="H25" s="8">
        <v>136978.78999999998</v>
      </c>
      <c r="I25" s="8">
        <v>161542</v>
      </c>
      <c r="J25" s="8">
        <v>452193.2</v>
      </c>
      <c r="K25" s="8">
        <v>712302.89999999991</v>
      </c>
      <c r="L25" s="8">
        <v>53038.5</v>
      </c>
      <c r="M25" s="8">
        <v>288113.71999999997</v>
      </c>
      <c r="N25" s="8">
        <v>414173.55</v>
      </c>
      <c r="O25" s="8">
        <v>687080.46</v>
      </c>
      <c r="P25" s="8">
        <f t="shared" si="6"/>
        <v>3289655.2099999995</v>
      </c>
      <c r="Q25" s="6"/>
    </row>
    <row r="26" spans="1:17" x14ac:dyDescent="0.3">
      <c r="A26" s="18" t="s">
        <v>15</v>
      </c>
      <c r="B26" s="8">
        <v>27754606.73300232</v>
      </c>
      <c r="C26" s="8">
        <v>20215606.73</v>
      </c>
      <c r="D26" s="8">
        <v>136012.60999999999</v>
      </c>
      <c r="E26" s="8">
        <v>1268212.74</v>
      </c>
      <c r="F26" s="8">
        <v>256265.33</v>
      </c>
      <c r="G26" s="8">
        <v>1442694.25</v>
      </c>
      <c r="H26" s="8">
        <v>757091.81</v>
      </c>
      <c r="I26" s="8">
        <v>374889.42000000004</v>
      </c>
      <c r="J26" s="8">
        <v>1818301.05</v>
      </c>
      <c r="K26" s="8">
        <v>2746732.82</v>
      </c>
      <c r="L26" s="8">
        <v>535043.37</v>
      </c>
      <c r="M26" s="8">
        <v>377815.27</v>
      </c>
      <c r="N26" s="8">
        <v>660916.21</v>
      </c>
      <c r="O26" s="8">
        <v>5651385.4900000002</v>
      </c>
      <c r="P26" s="8">
        <f t="shared" si="6"/>
        <v>16025360.369999999</v>
      </c>
      <c r="Q26" s="6"/>
    </row>
    <row r="27" spans="1:17" x14ac:dyDescent="0.3">
      <c r="A27" s="18" t="s">
        <v>16</v>
      </c>
      <c r="B27" s="8">
        <v>14362221</v>
      </c>
      <c r="C27" s="8">
        <v>13831221.1</v>
      </c>
      <c r="D27" s="8">
        <v>142364.39000000001</v>
      </c>
      <c r="E27" s="8">
        <v>149528.14000000001</v>
      </c>
      <c r="F27" s="8">
        <v>100903.32</v>
      </c>
      <c r="G27" s="8">
        <v>625630.1</v>
      </c>
      <c r="H27" s="8">
        <v>316821</v>
      </c>
      <c r="I27" s="8">
        <v>296710.3</v>
      </c>
      <c r="J27" s="8">
        <v>1541788.3099999998</v>
      </c>
      <c r="K27" s="8">
        <v>726591.49</v>
      </c>
      <c r="L27" s="8">
        <v>350713.11</v>
      </c>
      <c r="M27" s="8">
        <v>2159601.7999999998</v>
      </c>
      <c r="N27" s="8">
        <v>850295.1</v>
      </c>
      <c r="O27" s="8">
        <v>2648148.62</v>
      </c>
      <c r="P27" s="8">
        <f t="shared" si="6"/>
        <v>9909095.6799999997</v>
      </c>
      <c r="Q27" s="6"/>
    </row>
    <row r="28" spans="1:17" x14ac:dyDescent="0.3">
      <c r="A28" s="17" t="s">
        <v>17</v>
      </c>
      <c r="B28" s="5">
        <f>+SUM(B29:B37)</f>
        <v>31089906.989608288</v>
      </c>
      <c r="C28" s="5">
        <f t="shared" ref="C28:D28" si="7">+SUM(C29:C37)</f>
        <v>39207084.596507408</v>
      </c>
      <c r="D28" s="5">
        <f t="shared" si="7"/>
        <v>1152531.97</v>
      </c>
      <c r="E28" s="5">
        <f t="shared" ref="E28:O28" si="8">+SUM(E29:E37)</f>
        <v>1489783.78</v>
      </c>
      <c r="F28" s="5">
        <f t="shared" si="8"/>
        <v>1825746.67</v>
      </c>
      <c r="G28" s="5">
        <f t="shared" si="8"/>
        <v>1089088.8999999999</v>
      </c>
      <c r="H28" s="5">
        <f t="shared" si="8"/>
        <v>1845145.67</v>
      </c>
      <c r="I28" s="5">
        <f t="shared" si="8"/>
        <v>1015226.02</v>
      </c>
      <c r="J28" s="5">
        <f t="shared" si="8"/>
        <v>2255375.7200000002</v>
      </c>
      <c r="K28" s="5">
        <f t="shared" si="8"/>
        <v>878713.15</v>
      </c>
      <c r="L28" s="5">
        <f t="shared" si="8"/>
        <v>850525.52</v>
      </c>
      <c r="M28" s="5">
        <f t="shared" si="8"/>
        <v>2115853.5299999998</v>
      </c>
      <c r="N28" s="5">
        <f t="shared" si="8"/>
        <v>1434993.28</v>
      </c>
      <c r="O28" s="5">
        <f t="shared" si="8"/>
        <v>2174123.7399999998</v>
      </c>
      <c r="P28" s="5">
        <f t="shared" ref="P28" si="9">+SUM(P29:P37)</f>
        <v>18127107.949999999</v>
      </c>
      <c r="Q28" s="6"/>
    </row>
    <row r="29" spans="1:17" x14ac:dyDescent="0.3">
      <c r="A29" s="18" t="s">
        <v>18</v>
      </c>
      <c r="B29" s="8">
        <v>2084703.64</v>
      </c>
      <c r="C29" s="8">
        <v>2524703.7400000002</v>
      </c>
      <c r="D29" s="8">
        <v>64202.77</v>
      </c>
      <c r="E29" s="8">
        <v>123431.4</v>
      </c>
      <c r="F29" s="8">
        <v>90586.66</v>
      </c>
      <c r="G29" s="8">
        <v>57119.57</v>
      </c>
      <c r="H29" s="8">
        <v>58087.15</v>
      </c>
      <c r="I29" s="8">
        <v>34382.800000000003</v>
      </c>
      <c r="J29" s="8">
        <v>875565.45</v>
      </c>
      <c r="K29" s="8">
        <v>108932.44</v>
      </c>
      <c r="L29" s="8">
        <v>63302.06</v>
      </c>
      <c r="M29" s="8">
        <v>122226.53</v>
      </c>
      <c r="N29" s="8">
        <v>209473.07</v>
      </c>
      <c r="O29" s="8">
        <v>78853</v>
      </c>
      <c r="P29" s="8">
        <f t="shared" si="6"/>
        <v>1886162.9</v>
      </c>
      <c r="Q29" s="6"/>
    </row>
    <row r="30" spans="1:17" x14ac:dyDescent="0.3">
      <c r="A30" s="18" t="s">
        <v>19</v>
      </c>
      <c r="B30" s="8">
        <v>1480759.8591</v>
      </c>
      <c r="C30" s="8">
        <v>2679344.3591</v>
      </c>
      <c r="D30" s="8">
        <v>0</v>
      </c>
      <c r="E30" s="8">
        <v>188126.5</v>
      </c>
      <c r="F30" s="8">
        <v>0</v>
      </c>
      <c r="G30" s="8">
        <v>0</v>
      </c>
      <c r="H30" s="8">
        <v>806353</v>
      </c>
      <c r="I30" s="8">
        <v>2043</v>
      </c>
      <c r="J30" s="8">
        <v>367418.11</v>
      </c>
      <c r="K30" s="8">
        <v>47997.01</v>
      </c>
      <c r="L30" s="8">
        <v>24527.97</v>
      </c>
      <c r="M30" s="8">
        <v>0</v>
      </c>
      <c r="N30" s="8">
        <v>9314.98</v>
      </c>
      <c r="O30" s="8">
        <v>129007.40999999999</v>
      </c>
      <c r="P30" s="8">
        <f t="shared" si="6"/>
        <v>1574787.9799999997</v>
      </c>
      <c r="Q30" s="6"/>
    </row>
    <row r="31" spans="1:17" x14ac:dyDescent="0.3">
      <c r="A31" s="18" t="s">
        <v>20</v>
      </c>
      <c r="B31" s="8">
        <v>4716827.1866666637</v>
      </c>
      <c r="C31" s="8">
        <v>4721827.1866666637</v>
      </c>
      <c r="D31" s="8">
        <v>84942.5</v>
      </c>
      <c r="E31" s="8">
        <v>177648.46999999994</v>
      </c>
      <c r="F31" s="8">
        <v>302277.73</v>
      </c>
      <c r="G31" s="8">
        <v>166818.35</v>
      </c>
      <c r="H31" s="8">
        <v>5475.2</v>
      </c>
      <c r="I31" s="8">
        <v>16559.88</v>
      </c>
      <c r="J31" s="8">
        <v>955.8</v>
      </c>
      <c r="K31" s="8">
        <v>228921.77000000002</v>
      </c>
      <c r="L31" s="8">
        <v>0</v>
      </c>
      <c r="M31" s="8">
        <v>137294.88</v>
      </c>
      <c r="N31" s="8">
        <v>0</v>
      </c>
      <c r="O31" s="8">
        <v>0</v>
      </c>
      <c r="P31" s="8">
        <f t="shared" si="6"/>
        <v>1120894.58</v>
      </c>
      <c r="Q31" s="6"/>
    </row>
    <row r="32" spans="1:17" x14ac:dyDescent="0.3">
      <c r="A32" s="18" t="s">
        <v>21</v>
      </c>
      <c r="B32" s="8">
        <v>2445510</v>
      </c>
      <c r="C32" s="8">
        <v>1045510</v>
      </c>
      <c r="D32" s="8">
        <v>759.32</v>
      </c>
      <c r="E32" s="8">
        <v>0</v>
      </c>
      <c r="F32" s="8">
        <v>6030.07</v>
      </c>
      <c r="G32" s="8">
        <v>0</v>
      </c>
      <c r="H32" s="8">
        <v>0</v>
      </c>
      <c r="I32" s="8">
        <v>969.92</v>
      </c>
      <c r="J32" s="8">
        <v>0</v>
      </c>
      <c r="K32" s="8">
        <v>8754.94</v>
      </c>
      <c r="L32" s="8">
        <v>0</v>
      </c>
      <c r="M32" s="8">
        <v>13312.7</v>
      </c>
      <c r="N32" s="8">
        <v>0</v>
      </c>
      <c r="O32" s="8">
        <v>539.88</v>
      </c>
      <c r="P32" s="8">
        <f t="shared" si="6"/>
        <v>30366.83</v>
      </c>
      <c r="Q32" s="6"/>
    </row>
    <row r="33" spans="1:17" x14ac:dyDescent="0.3">
      <c r="A33" s="18" t="s">
        <v>22</v>
      </c>
      <c r="B33" s="8">
        <v>1834713.12</v>
      </c>
      <c r="C33" s="8">
        <v>1834713.12</v>
      </c>
      <c r="D33" s="8">
        <v>13205.42</v>
      </c>
      <c r="E33" s="8">
        <v>23896.7</v>
      </c>
      <c r="F33" s="8">
        <v>14804.61</v>
      </c>
      <c r="G33" s="8">
        <v>3747.79</v>
      </c>
      <c r="H33" s="8">
        <v>45058.32</v>
      </c>
      <c r="I33" s="8">
        <v>279910.5</v>
      </c>
      <c r="J33" s="8">
        <v>144011.6</v>
      </c>
      <c r="K33" s="8">
        <v>14599.99</v>
      </c>
      <c r="L33" s="8">
        <v>0</v>
      </c>
      <c r="M33" s="8">
        <v>0</v>
      </c>
      <c r="N33" s="8">
        <v>1220</v>
      </c>
      <c r="O33" s="8">
        <v>85671.97</v>
      </c>
      <c r="P33" s="8">
        <f t="shared" si="6"/>
        <v>626126.89999999991</v>
      </c>
      <c r="Q33" s="6"/>
    </row>
    <row r="34" spans="1:17" x14ac:dyDescent="0.3">
      <c r="A34" s="18" t="s">
        <v>23</v>
      </c>
      <c r="B34" s="8">
        <v>1333750</v>
      </c>
      <c r="C34" s="8">
        <v>1278750</v>
      </c>
      <c r="D34" s="8">
        <v>3480.02</v>
      </c>
      <c r="E34" s="8">
        <v>0</v>
      </c>
      <c r="F34" s="8">
        <v>21775.11</v>
      </c>
      <c r="G34" s="8">
        <v>117546.15</v>
      </c>
      <c r="H34" s="8">
        <v>7552</v>
      </c>
      <c r="I34" s="8">
        <v>10974</v>
      </c>
      <c r="J34" s="8">
        <v>4945.59</v>
      </c>
      <c r="K34" s="8">
        <v>7133.9400000000005</v>
      </c>
      <c r="L34" s="8">
        <v>4359.96</v>
      </c>
      <c r="M34" s="8">
        <v>2862.5</v>
      </c>
      <c r="N34" s="8">
        <v>5045</v>
      </c>
      <c r="O34" s="8">
        <v>80213.87</v>
      </c>
      <c r="P34" s="8">
        <f t="shared" si="6"/>
        <v>265888.14</v>
      </c>
      <c r="Q34" s="6"/>
    </row>
    <row r="35" spans="1:17" x14ac:dyDescent="0.3">
      <c r="A35" s="18" t="s">
        <v>24</v>
      </c>
      <c r="B35" s="8">
        <v>9972416.5600000005</v>
      </c>
      <c r="C35" s="8">
        <v>16001009.57</v>
      </c>
      <c r="D35" s="8">
        <v>785424.35</v>
      </c>
      <c r="E35" s="8">
        <v>624401</v>
      </c>
      <c r="F35" s="8">
        <v>612651</v>
      </c>
      <c r="G35" s="8">
        <v>715146</v>
      </c>
      <c r="H35" s="8">
        <v>860821</v>
      </c>
      <c r="I35" s="8">
        <v>663800.9</v>
      </c>
      <c r="J35" s="8">
        <v>715113</v>
      </c>
      <c r="K35" s="8">
        <v>305715.56</v>
      </c>
      <c r="L35" s="8">
        <v>524793.83000000007</v>
      </c>
      <c r="M35" s="8">
        <v>1412378.6099999999</v>
      </c>
      <c r="N35" s="8">
        <v>875215</v>
      </c>
      <c r="O35" s="8">
        <v>893753.73</v>
      </c>
      <c r="P35" s="8">
        <f t="shared" si="6"/>
        <v>8989213.9800000004</v>
      </c>
      <c r="Q35" s="6"/>
    </row>
    <row r="36" spans="1:17" x14ac:dyDescent="0.3">
      <c r="A36" s="18" t="s">
        <v>25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6"/>
        <v>0</v>
      </c>
      <c r="Q36" s="6"/>
    </row>
    <row r="37" spans="1:17" x14ac:dyDescent="0.3">
      <c r="A37" s="18" t="s">
        <v>26</v>
      </c>
      <c r="B37" s="8">
        <v>7221226.6238416219</v>
      </c>
      <c r="C37" s="8">
        <v>9121226.6207407396</v>
      </c>
      <c r="D37" s="8">
        <v>200517.59</v>
      </c>
      <c r="E37" s="8">
        <v>352279.71</v>
      </c>
      <c r="F37" s="8">
        <v>777621.49</v>
      </c>
      <c r="G37" s="8">
        <v>28711.040000000001</v>
      </c>
      <c r="H37" s="8">
        <v>61799</v>
      </c>
      <c r="I37" s="8">
        <v>6585.02</v>
      </c>
      <c r="J37" s="8">
        <v>147366.16999999998</v>
      </c>
      <c r="K37" s="8">
        <v>156657.5</v>
      </c>
      <c r="L37" s="8">
        <v>233541.7</v>
      </c>
      <c r="M37" s="8">
        <v>427778.31</v>
      </c>
      <c r="N37" s="8">
        <v>334725.23</v>
      </c>
      <c r="O37" s="8">
        <v>906083.88</v>
      </c>
      <c r="P37" s="8">
        <f t="shared" si="6"/>
        <v>3633666.6399999997</v>
      </c>
      <c r="Q37" s="6"/>
    </row>
    <row r="38" spans="1:17" x14ac:dyDescent="0.3">
      <c r="A38" s="17" t="s">
        <v>27</v>
      </c>
      <c r="B38" s="5">
        <f>+SUM(B39:B46)</f>
        <v>12773995.779999999</v>
      </c>
      <c r="C38" s="5">
        <f t="shared" ref="C38:D38" si="10">+SUM(C39:C46)</f>
        <v>11463995.779999999</v>
      </c>
      <c r="D38" s="5">
        <f t="shared" si="10"/>
        <v>919400</v>
      </c>
      <c r="E38" s="5">
        <f t="shared" ref="E38:O38" si="11">+SUM(E39:E46)</f>
        <v>843500</v>
      </c>
      <c r="F38" s="5">
        <f t="shared" si="11"/>
        <v>714000</v>
      </c>
      <c r="G38" s="5">
        <f t="shared" si="11"/>
        <v>1232000</v>
      </c>
      <c r="H38" s="5">
        <f t="shared" si="11"/>
        <v>764000</v>
      </c>
      <c r="I38" s="5">
        <f t="shared" si="11"/>
        <v>733800</v>
      </c>
      <c r="J38" s="5">
        <f t="shared" si="11"/>
        <v>718200</v>
      </c>
      <c r="K38" s="5">
        <f t="shared" si="11"/>
        <v>756000</v>
      </c>
      <c r="L38" s="5">
        <f t="shared" si="11"/>
        <v>726000</v>
      </c>
      <c r="M38" s="5">
        <f t="shared" si="11"/>
        <v>990577.5</v>
      </c>
      <c r="N38" s="5">
        <f t="shared" si="11"/>
        <v>759000</v>
      </c>
      <c r="O38" s="5">
        <f t="shared" si="11"/>
        <v>759000</v>
      </c>
      <c r="P38" s="5">
        <f t="shared" ref="P38" si="12">+SUM(P39:P46)</f>
        <v>9915477.5</v>
      </c>
      <c r="Q38" s="10"/>
    </row>
    <row r="39" spans="1:17" x14ac:dyDescent="0.3">
      <c r="A39" s="18" t="s">
        <v>28</v>
      </c>
      <c r="B39" s="8">
        <v>4057495.78</v>
      </c>
      <c r="C39" s="8">
        <v>2197495.7799999998</v>
      </c>
      <c r="D39" s="8">
        <v>197000</v>
      </c>
      <c r="E39" s="8">
        <v>124100</v>
      </c>
      <c r="F39" s="8">
        <v>0</v>
      </c>
      <c r="G39" s="8">
        <v>210000</v>
      </c>
      <c r="H39" s="8">
        <v>50000</v>
      </c>
      <c r="I39" s="8">
        <v>15000</v>
      </c>
      <c r="J39" s="8">
        <v>0</v>
      </c>
      <c r="K39" s="8">
        <v>15000</v>
      </c>
      <c r="L39" s="8">
        <v>0</v>
      </c>
      <c r="M39" s="8">
        <v>261577.5</v>
      </c>
      <c r="N39" s="8">
        <v>30000</v>
      </c>
      <c r="O39" s="8">
        <v>15000</v>
      </c>
      <c r="P39" s="8">
        <f t="shared" si="6"/>
        <v>917677.5</v>
      </c>
      <c r="Q39" s="6"/>
    </row>
    <row r="40" spans="1:17" x14ac:dyDescent="0.3">
      <c r="A40" s="18" t="s">
        <v>29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6"/>
        <v>0</v>
      </c>
      <c r="Q40" s="6"/>
    </row>
    <row r="41" spans="1:17" x14ac:dyDescent="0.3">
      <c r="A41" s="18" t="s">
        <v>30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6"/>
        <v>0</v>
      </c>
      <c r="Q41" s="6"/>
    </row>
    <row r="42" spans="1:17" x14ac:dyDescent="0.3">
      <c r="A42" s="18" t="s">
        <v>31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6"/>
        <v>0</v>
      </c>
      <c r="Q42" s="6"/>
    </row>
    <row r="43" spans="1:17" x14ac:dyDescent="0.3">
      <c r="A43" s="18" t="s">
        <v>32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6"/>
        <v>0</v>
      </c>
      <c r="Q43" s="6"/>
    </row>
    <row r="44" spans="1:17" x14ac:dyDescent="0.3">
      <c r="A44" s="18" t="s">
        <v>33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6"/>
        <v>0</v>
      </c>
      <c r="Q44" s="6"/>
    </row>
    <row r="45" spans="1:17" x14ac:dyDescent="0.3">
      <c r="A45" s="18" t="s">
        <v>34</v>
      </c>
      <c r="B45" s="8">
        <v>8716500</v>
      </c>
      <c r="C45" s="8">
        <v>9266500</v>
      </c>
      <c r="D45" s="8">
        <v>722400</v>
      </c>
      <c r="E45" s="8">
        <v>719400</v>
      </c>
      <c r="F45" s="8">
        <v>714000</v>
      </c>
      <c r="G45" s="8">
        <v>1022000</v>
      </c>
      <c r="H45" s="8">
        <v>714000</v>
      </c>
      <c r="I45" s="8">
        <v>718800</v>
      </c>
      <c r="J45" s="8">
        <v>718200</v>
      </c>
      <c r="K45" s="8">
        <v>741000</v>
      </c>
      <c r="L45" s="8">
        <v>726000</v>
      </c>
      <c r="M45" s="8">
        <v>729000</v>
      </c>
      <c r="N45" s="8">
        <v>729000</v>
      </c>
      <c r="O45" s="8">
        <v>744000</v>
      </c>
      <c r="P45" s="8">
        <f t="shared" si="6"/>
        <v>8997800</v>
      </c>
      <c r="Q45" s="6"/>
    </row>
    <row r="46" spans="1:17" x14ac:dyDescent="0.3">
      <c r="A46" s="18" t="s">
        <v>35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6"/>
        <v>0</v>
      </c>
      <c r="Q46" s="6"/>
    </row>
    <row r="47" spans="1:17" x14ac:dyDescent="0.3">
      <c r="A47" s="17" t="s">
        <v>36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f t="shared" ref="N47:O47" si="13">+SUM(N48:N53)</f>
        <v>0</v>
      </c>
      <c r="O47" s="5">
        <f t="shared" si="13"/>
        <v>0</v>
      </c>
      <c r="P47" s="8">
        <f t="shared" si="6"/>
        <v>0</v>
      </c>
      <c r="Q47" s="6"/>
    </row>
    <row r="48" spans="1:17" x14ac:dyDescent="0.3">
      <c r="A48" s="18" t="s">
        <v>37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6"/>
        <v>0</v>
      </c>
      <c r="Q48" s="6"/>
    </row>
    <row r="49" spans="1:18" x14ac:dyDescent="0.3">
      <c r="A49" s="18" t="s">
        <v>38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6"/>
        <v>0</v>
      </c>
      <c r="Q49" s="6"/>
    </row>
    <row r="50" spans="1:18" x14ac:dyDescent="0.3">
      <c r="A50" s="18" t="s">
        <v>39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f t="shared" si="6"/>
        <v>0</v>
      </c>
      <c r="Q50" s="6"/>
    </row>
    <row r="51" spans="1:18" x14ac:dyDescent="0.3">
      <c r="A51" s="18" t="s">
        <v>40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f t="shared" si="6"/>
        <v>0</v>
      </c>
      <c r="Q51" s="6"/>
    </row>
    <row r="52" spans="1:18" x14ac:dyDescent="0.3">
      <c r="A52" s="18" t="s">
        <v>41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6"/>
        <v>0</v>
      </c>
      <c r="Q52" s="6"/>
    </row>
    <row r="53" spans="1:18" x14ac:dyDescent="0.3">
      <c r="A53" s="18" t="s">
        <v>42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f t="shared" si="6"/>
        <v>0</v>
      </c>
      <c r="Q53" s="6"/>
    </row>
    <row r="54" spans="1:18" x14ac:dyDescent="0.3">
      <c r="A54" s="17" t="s">
        <v>43</v>
      </c>
      <c r="B54" s="5">
        <f>+SUM(B55:B63)</f>
        <v>50319594</v>
      </c>
      <c r="C54" s="5">
        <f t="shared" ref="C54:D54" si="14">+SUM(C55:C63)</f>
        <v>184220914.38999999</v>
      </c>
      <c r="D54" s="5">
        <f t="shared" si="14"/>
        <v>353585.82</v>
      </c>
      <c r="E54" s="5">
        <f t="shared" ref="E54:P54" si="15">+SUM(E55:E63)</f>
        <v>16083.4</v>
      </c>
      <c r="F54" s="5">
        <f t="shared" si="15"/>
        <v>733476.86</v>
      </c>
      <c r="G54" s="5">
        <f t="shared" si="15"/>
        <v>1336182.01</v>
      </c>
      <c r="H54" s="5">
        <f t="shared" si="15"/>
        <v>3664858.51</v>
      </c>
      <c r="I54" s="5">
        <f t="shared" si="15"/>
        <v>1093503.6399999999</v>
      </c>
      <c r="J54" s="5">
        <f t="shared" si="15"/>
        <v>1158817.94</v>
      </c>
      <c r="K54" s="5">
        <f t="shared" si="15"/>
        <v>256933.2</v>
      </c>
      <c r="L54" s="5">
        <f t="shared" si="15"/>
        <v>29473</v>
      </c>
      <c r="M54" s="5">
        <f t="shared" si="15"/>
        <v>3882220.65</v>
      </c>
      <c r="N54" s="5">
        <f t="shared" si="15"/>
        <v>1053781.3900000001</v>
      </c>
      <c r="O54" s="5">
        <f t="shared" si="15"/>
        <v>2785527.68</v>
      </c>
      <c r="P54" s="5">
        <f t="shared" si="15"/>
        <v>16364444.100000001</v>
      </c>
      <c r="Q54" s="6"/>
      <c r="R54" s="7"/>
    </row>
    <row r="55" spans="1:18" x14ac:dyDescent="0.3">
      <c r="A55" s="18" t="s">
        <v>44</v>
      </c>
      <c r="B55" s="8">
        <v>16571594</v>
      </c>
      <c r="C55" s="8">
        <v>18536596</v>
      </c>
      <c r="D55" s="8">
        <v>353585.82</v>
      </c>
      <c r="E55" s="8">
        <v>16083.4</v>
      </c>
      <c r="F55" s="8">
        <v>395772</v>
      </c>
      <c r="G55" s="8">
        <v>1336182.01</v>
      </c>
      <c r="H55" s="8">
        <v>3664858.51</v>
      </c>
      <c r="I55" s="8">
        <v>1093503.6399999999</v>
      </c>
      <c r="J55" s="8">
        <v>983094.7</v>
      </c>
      <c r="K55" s="8">
        <v>256933.2</v>
      </c>
      <c r="L55" s="8">
        <v>10652</v>
      </c>
      <c r="M55" s="8">
        <v>361733.13</v>
      </c>
      <c r="N55" s="8">
        <v>818961.39</v>
      </c>
      <c r="O55" s="8">
        <v>2610916</v>
      </c>
      <c r="P55" s="8">
        <f t="shared" ref="P55:P63" si="16">SUM(D55:O55)</f>
        <v>11902275.800000001</v>
      </c>
      <c r="Q55" s="6"/>
    </row>
    <row r="56" spans="1:18" x14ac:dyDescent="0.3">
      <c r="A56" s="18" t="s">
        <v>45</v>
      </c>
      <c r="B56" s="8">
        <v>0</v>
      </c>
      <c r="C56" s="8">
        <v>1219000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f t="shared" si="16"/>
        <v>0</v>
      </c>
      <c r="Q56" s="6"/>
    </row>
    <row r="57" spans="1:18" x14ac:dyDescent="0.3">
      <c r="A57" s="18" t="s">
        <v>46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f t="shared" si="16"/>
        <v>0</v>
      </c>
      <c r="Q57" s="6"/>
    </row>
    <row r="58" spans="1:18" x14ac:dyDescent="0.3">
      <c r="A58" s="18" t="s">
        <v>47</v>
      </c>
      <c r="B58" s="8">
        <v>26613000</v>
      </c>
      <c r="C58" s="8">
        <v>32010000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234820</v>
      </c>
      <c r="O58" s="8">
        <v>0</v>
      </c>
      <c r="P58" s="8">
        <f t="shared" si="16"/>
        <v>234820</v>
      </c>
      <c r="Q58" s="6"/>
    </row>
    <row r="59" spans="1:18" x14ac:dyDescent="0.3">
      <c r="A59" s="18" t="s">
        <v>48</v>
      </c>
      <c r="B59" s="8">
        <v>7135000</v>
      </c>
      <c r="C59" s="8">
        <v>5531000</v>
      </c>
      <c r="D59" s="8">
        <v>0</v>
      </c>
      <c r="E59" s="8">
        <v>0</v>
      </c>
      <c r="F59" s="8">
        <v>337704.86</v>
      </c>
      <c r="G59" s="8">
        <v>0</v>
      </c>
      <c r="H59" s="8">
        <v>0</v>
      </c>
      <c r="I59" s="8">
        <v>0</v>
      </c>
      <c r="J59" s="8">
        <v>175723.24</v>
      </c>
      <c r="K59" s="8">
        <v>0</v>
      </c>
      <c r="L59" s="8">
        <v>18821</v>
      </c>
      <c r="M59" s="8">
        <v>3520487.52</v>
      </c>
      <c r="N59" s="8">
        <v>0</v>
      </c>
      <c r="O59" s="8">
        <v>174611.68</v>
      </c>
      <c r="P59" s="8">
        <f t="shared" si="16"/>
        <v>4227348.3</v>
      </c>
      <c r="Q59" s="6"/>
    </row>
    <row r="60" spans="1:18" x14ac:dyDescent="0.3">
      <c r="A60" s="18" t="s">
        <v>49</v>
      </c>
      <c r="B60" s="8">
        <v>0</v>
      </c>
      <c r="C60" s="8">
        <v>6135000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f t="shared" si="16"/>
        <v>0</v>
      </c>
      <c r="Q60" s="6"/>
    </row>
    <row r="61" spans="1:18" x14ac:dyDescent="0.3">
      <c r="A61" s="18" t="s">
        <v>50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f t="shared" si="16"/>
        <v>0</v>
      </c>
      <c r="Q61" s="6"/>
    </row>
    <row r="62" spans="1:18" x14ac:dyDescent="0.3">
      <c r="A62" s="18" t="s">
        <v>51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f t="shared" si="16"/>
        <v>0</v>
      </c>
      <c r="Q62" s="6"/>
    </row>
    <row r="63" spans="1:18" x14ac:dyDescent="0.3">
      <c r="A63" s="18" t="s">
        <v>52</v>
      </c>
      <c r="B63" s="8">
        <v>0</v>
      </c>
      <c r="C63" s="8">
        <v>120789318.39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f t="shared" si="16"/>
        <v>0</v>
      </c>
      <c r="Q63" s="6"/>
    </row>
    <row r="64" spans="1:18" x14ac:dyDescent="0.3">
      <c r="A64" s="17" t="s">
        <v>53</v>
      </c>
      <c r="B64" s="5">
        <f>+SUM(B65:B68)</f>
        <v>111241717.17</v>
      </c>
      <c r="C64" s="5">
        <f t="shared" ref="C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H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6"/>
    </row>
    <row r="65" spans="1:17" x14ac:dyDescent="0.3">
      <c r="A65" s="18" t="s">
        <v>54</v>
      </c>
      <c r="B65" s="8">
        <v>111241717.17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f t="shared" ref="P65:P68" si="20">SUM(D65:O65)</f>
        <v>0</v>
      </c>
      <c r="Q65" s="6"/>
    </row>
    <row r="66" spans="1:17" x14ac:dyDescent="0.3">
      <c r="A66" s="18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f t="shared" si="20"/>
        <v>0</v>
      </c>
      <c r="Q66" s="6"/>
    </row>
    <row r="67" spans="1:17" x14ac:dyDescent="0.3">
      <c r="A67" s="18" t="s">
        <v>56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f t="shared" si="20"/>
        <v>0</v>
      </c>
      <c r="Q67" s="6"/>
    </row>
    <row r="68" spans="1:17" ht="33" x14ac:dyDescent="0.3">
      <c r="A68" s="18" t="s">
        <v>57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f t="shared" si="20"/>
        <v>0</v>
      </c>
      <c r="Q68" s="6"/>
    </row>
    <row r="69" spans="1:17" x14ac:dyDescent="0.3">
      <c r="A69" s="17" t="s">
        <v>58</v>
      </c>
      <c r="B69" s="5">
        <f>+SUM(B70:B71)</f>
        <v>0</v>
      </c>
      <c r="C69" s="5">
        <f t="shared" ref="C69" si="21">+SUM(C70:C71)</f>
        <v>0</v>
      </c>
      <c r="D69" s="5">
        <f t="shared" ref="D69" si="22">+SUM(D70:D71)</f>
        <v>0</v>
      </c>
      <c r="E69" s="5">
        <f t="shared" ref="E69" si="23">+SUM(E70:E71)</f>
        <v>0</v>
      </c>
      <c r="F69" s="5">
        <f t="shared" ref="F69" si="24">+SUM(F70:F71)</f>
        <v>0</v>
      </c>
      <c r="G69" s="5">
        <f t="shared" ref="G69" si="25">+SUM(G70:G71)</f>
        <v>0</v>
      </c>
      <c r="H69" s="5">
        <f t="shared" ref="H69" si="26">+SUM(H70:H71)</f>
        <v>0</v>
      </c>
      <c r="I69" s="5">
        <f t="shared" ref="I69" si="27">+SUM(I70:I71)</f>
        <v>0</v>
      </c>
      <c r="J69" s="5">
        <f t="shared" ref="J69" si="28">+SUM(J70:J71)</f>
        <v>0</v>
      </c>
      <c r="K69" s="5">
        <f t="shared" ref="K69" si="29">+SUM(K70:K71)</f>
        <v>0</v>
      </c>
      <c r="L69" s="5">
        <f t="shared" ref="L69" si="30">+SUM(L70:L71)</f>
        <v>0</v>
      </c>
      <c r="M69" s="5">
        <f t="shared" ref="M69" si="31">+SUM(M70:M71)</f>
        <v>0</v>
      </c>
      <c r="N69" s="5">
        <f t="shared" ref="N69" si="32">+SUM(N70:N71)</f>
        <v>0</v>
      </c>
      <c r="O69" s="5">
        <f t="shared" ref="O69" si="33">+SUM(O70:O71)</f>
        <v>0</v>
      </c>
      <c r="P69" s="5">
        <f t="shared" ref="P69" si="34">+SUM(P70:P71)</f>
        <v>0</v>
      </c>
    </row>
    <row r="70" spans="1:17" x14ac:dyDescent="0.3">
      <c r="A70" s="18" t="s">
        <v>59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f t="shared" ref="P70:P71" si="35">SUM(D70:O70)</f>
        <v>0</v>
      </c>
    </row>
    <row r="71" spans="1:17" x14ac:dyDescent="0.3">
      <c r="A71" s="18" t="s">
        <v>60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f t="shared" si="35"/>
        <v>0</v>
      </c>
    </row>
    <row r="72" spans="1:17" x14ac:dyDescent="0.3">
      <c r="A72" s="17" t="s">
        <v>61</v>
      </c>
      <c r="B72" s="5">
        <f>+SUM(B73:B75)</f>
        <v>0</v>
      </c>
      <c r="C72" s="5">
        <f t="shared" ref="C72" si="36">+SUM(C73:C75)</f>
        <v>0</v>
      </c>
      <c r="D72" s="5">
        <f t="shared" ref="D72" si="37">+SUM(D73:D75)</f>
        <v>0</v>
      </c>
      <c r="E72" s="5">
        <f t="shared" ref="E72" si="38">+SUM(E73:E75)</f>
        <v>0</v>
      </c>
      <c r="F72" s="5">
        <f t="shared" ref="F72" si="39">+SUM(F73:F75)</f>
        <v>0</v>
      </c>
      <c r="G72" s="5">
        <f t="shared" ref="G72" si="40">+SUM(G73:G75)</f>
        <v>0</v>
      </c>
      <c r="H72" s="5">
        <f t="shared" ref="H72" si="41">+SUM(H73:H75)</f>
        <v>0</v>
      </c>
      <c r="I72" s="5">
        <f t="shared" ref="I72" si="42">+SUM(I73:I75)</f>
        <v>0</v>
      </c>
      <c r="J72" s="5">
        <f t="shared" ref="J72" si="43">+SUM(J73:J75)</f>
        <v>0</v>
      </c>
      <c r="K72" s="5">
        <f t="shared" ref="K72" si="44">+SUM(K73:K75)</f>
        <v>0</v>
      </c>
      <c r="L72" s="5">
        <f t="shared" ref="L72" si="45">+SUM(L73:L75)</f>
        <v>0</v>
      </c>
      <c r="M72" s="5">
        <f t="shared" ref="M72" si="46">+SUM(M73:M75)</f>
        <v>0</v>
      </c>
      <c r="N72" s="5">
        <f t="shared" ref="N72" si="47">+SUM(N73:N75)</f>
        <v>0</v>
      </c>
      <c r="O72" s="5">
        <f t="shared" ref="O72" si="48">+SUM(O73:O75)</f>
        <v>0</v>
      </c>
      <c r="P72" s="5">
        <f t="shared" ref="P72" si="49">+SUM(P73:P75)</f>
        <v>0</v>
      </c>
    </row>
    <row r="73" spans="1:17" x14ac:dyDescent="0.3">
      <c r="A73" s="18" t="s">
        <v>62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f t="shared" ref="P73:P75" si="50">SUM(D73:O73)</f>
        <v>0</v>
      </c>
    </row>
    <row r="74" spans="1:17" x14ac:dyDescent="0.3">
      <c r="A74" s="18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50"/>
        <v>0</v>
      </c>
    </row>
    <row r="75" spans="1:17" x14ac:dyDescent="0.3">
      <c r="A75" s="18" t="s">
        <v>64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f t="shared" si="50"/>
        <v>0</v>
      </c>
    </row>
    <row r="76" spans="1:17" x14ac:dyDescent="0.3">
      <c r="A76" s="20" t="s">
        <v>66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x14ac:dyDescent="0.3">
      <c r="A77" s="17" t="s">
        <v>67</v>
      </c>
      <c r="B77" s="5">
        <f>+SUM(B78:B79)</f>
        <v>0</v>
      </c>
      <c r="C77" s="5">
        <f t="shared" ref="C77" si="51">+SUM(C78:C79)</f>
        <v>0</v>
      </c>
      <c r="D77" s="5">
        <f t="shared" ref="D77" si="52">+SUM(D78:D79)</f>
        <v>0</v>
      </c>
      <c r="E77" s="5">
        <f t="shared" ref="E77" si="53">+SUM(E78:E79)</f>
        <v>0</v>
      </c>
      <c r="F77" s="5">
        <f t="shared" ref="F77" si="54">+SUM(F78:F79)</f>
        <v>0</v>
      </c>
      <c r="G77" s="5">
        <f t="shared" ref="G77" si="55">+SUM(G78:G79)</f>
        <v>0</v>
      </c>
      <c r="H77" s="5">
        <f t="shared" ref="H77" si="56">+SUM(H78:H79)</f>
        <v>0</v>
      </c>
      <c r="I77" s="5">
        <f t="shared" ref="I77" si="57">+SUM(I78:I79)</f>
        <v>0</v>
      </c>
      <c r="J77" s="5">
        <f t="shared" ref="J77" si="58">+SUM(J78:J79)</f>
        <v>0</v>
      </c>
      <c r="K77" s="5">
        <f t="shared" ref="K77" si="59">+SUM(K78:K79)</f>
        <v>0</v>
      </c>
      <c r="L77" s="5">
        <f t="shared" ref="L77" si="60">+SUM(L78:L79)</f>
        <v>0</v>
      </c>
      <c r="M77" s="5">
        <f t="shared" ref="M77" si="61">+SUM(M78:M79)</f>
        <v>0</v>
      </c>
      <c r="N77" s="5">
        <f t="shared" ref="N77" si="62">+SUM(N78:N79)</f>
        <v>0</v>
      </c>
      <c r="O77" s="5">
        <f t="shared" ref="O77" si="63">+SUM(O78:O79)</f>
        <v>0</v>
      </c>
      <c r="P77" s="5">
        <f t="shared" ref="P77" si="64">+SUM(P78:P79)</f>
        <v>0</v>
      </c>
    </row>
    <row r="78" spans="1:17" x14ac:dyDescent="0.3">
      <c r="A78" s="18" t="s">
        <v>68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f t="shared" ref="P78:P79" si="65">SUM(D78:O78)</f>
        <v>0</v>
      </c>
    </row>
    <row r="79" spans="1:17" x14ac:dyDescent="0.3">
      <c r="A79" s="18" t="s">
        <v>69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f t="shared" si="65"/>
        <v>0</v>
      </c>
    </row>
    <row r="80" spans="1:17" x14ac:dyDescent="0.3">
      <c r="A80" s="17" t="s">
        <v>70</v>
      </c>
      <c r="B80" s="5">
        <f>+SUM(B81:B82)</f>
        <v>0</v>
      </c>
      <c r="C80" s="5">
        <f t="shared" ref="C80" si="66">+SUM(C81:C82)</f>
        <v>0</v>
      </c>
      <c r="D80" s="5">
        <f t="shared" ref="D80" si="67">+SUM(D81:D82)</f>
        <v>0</v>
      </c>
      <c r="E80" s="5">
        <f t="shared" ref="E80" si="68">+SUM(E81:E82)</f>
        <v>0</v>
      </c>
      <c r="F80" s="5">
        <f t="shared" ref="F80" si="69">+SUM(F81:F82)</f>
        <v>0</v>
      </c>
      <c r="G80" s="5">
        <f t="shared" ref="G80" si="70">+SUM(G81:G82)</f>
        <v>0</v>
      </c>
      <c r="H80" s="5">
        <f t="shared" ref="H80" si="71">+SUM(H81:H82)</f>
        <v>0</v>
      </c>
      <c r="I80" s="5">
        <f t="shared" ref="I80" si="72">+SUM(I81:I82)</f>
        <v>0</v>
      </c>
      <c r="J80" s="5">
        <f t="shared" ref="J80" si="73">+SUM(J81:J82)</f>
        <v>0</v>
      </c>
      <c r="K80" s="5">
        <f t="shared" ref="K80" si="74">+SUM(K81:K82)</f>
        <v>0</v>
      </c>
      <c r="L80" s="5">
        <f t="shared" ref="L80" si="75">+SUM(L81:L82)</f>
        <v>0</v>
      </c>
      <c r="M80" s="5">
        <f t="shared" ref="M80" si="76">+SUM(M81:M82)</f>
        <v>0</v>
      </c>
      <c r="N80" s="5">
        <f t="shared" ref="N80" si="77">+SUM(N81:N82)</f>
        <v>0</v>
      </c>
      <c r="O80" s="5">
        <f t="shared" ref="O80" si="78">+SUM(O81:O82)</f>
        <v>0</v>
      </c>
      <c r="P80" s="5">
        <f t="shared" ref="P80" si="79">+SUM(P81:P82)</f>
        <v>0</v>
      </c>
    </row>
    <row r="81" spans="1:16" x14ac:dyDescent="0.3">
      <c r="A81" s="18" t="s">
        <v>71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f t="shared" ref="P81:P82" si="80">SUM(D81:O81)</f>
        <v>0</v>
      </c>
    </row>
    <row r="82" spans="1:16" x14ac:dyDescent="0.3">
      <c r="A82" s="18" t="s">
        <v>72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f t="shared" si="80"/>
        <v>0</v>
      </c>
    </row>
    <row r="83" spans="1:16" x14ac:dyDescent="0.3">
      <c r="A83" s="17" t="s">
        <v>73</v>
      </c>
      <c r="B83" s="5">
        <f>+B84</f>
        <v>0</v>
      </c>
      <c r="C83" s="5">
        <f t="shared" ref="C83" si="81">+C84</f>
        <v>0</v>
      </c>
      <c r="D83" s="5">
        <f t="shared" ref="D83" si="82">+D84</f>
        <v>0</v>
      </c>
      <c r="E83" s="5">
        <f t="shared" ref="E83" si="83">+E84</f>
        <v>0</v>
      </c>
      <c r="F83" s="5">
        <f t="shared" ref="F83" si="84">+F84</f>
        <v>0</v>
      </c>
      <c r="G83" s="5">
        <f t="shared" ref="G83" si="85">+G84</f>
        <v>0</v>
      </c>
      <c r="H83" s="5">
        <f t="shared" ref="H83" si="86">+H84</f>
        <v>0</v>
      </c>
      <c r="I83" s="5">
        <f t="shared" ref="I83" si="87">+I84</f>
        <v>0</v>
      </c>
      <c r="J83" s="5">
        <f t="shared" ref="J83" si="88">+J84</f>
        <v>0</v>
      </c>
      <c r="K83" s="5">
        <f t="shared" ref="K83" si="89">+K84</f>
        <v>0</v>
      </c>
      <c r="L83" s="5">
        <f t="shared" ref="L83" si="90">+L84</f>
        <v>0</v>
      </c>
      <c r="M83" s="5">
        <f t="shared" ref="M83" si="91">+M84</f>
        <v>0</v>
      </c>
      <c r="N83" s="5">
        <f t="shared" ref="N83" si="92">+N84</f>
        <v>0</v>
      </c>
      <c r="O83" s="5">
        <f t="shared" ref="O83" si="93">+O84</f>
        <v>0</v>
      </c>
      <c r="P83" s="5">
        <f t="shared" ref="P83" si="94">+P84</f>
        <v>0</v>
      </c>
    </row>
    <row r="84" spans="1:16" x14ac:dyDescent="0.3">
      <c r="A84" s="18" t="s">
        <v>74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f>SUM(D84:O84)</f>
        <v>0</v>
      </c>
    </row>
    <row r="85" spans="1:16" s="14" customFormat="1" x14ac:dyDescent="0.3">
      <c r="A85" s="12" t="s">
        <v>65</v>
      </c>
      <c r="B85" s="13">
        <f t="shared" ref="B85:P85" si="95">+B12+B18+B28+B38+B54+B64+B69+B72+B77+B80+B83</f>
        <v>760118814.17297852</v>
      </c>
      <c r="C85" s="13">
        <f t="shared" si="95"/>
        <v>797510594.99650741</v>
      </c>
      <c r="D85" s="13">
        <f t="shared" si="95"/>
        <v>37990716.490000002</v>
      </c>
      <c r="E85" s="13">
        <f t="shared" si="95"/>
        <v>24801425.120000001</v>
      </c>
      <c r="F85" s="13">
        <f t="shared" si="95"/>
        <v>37825209.890000001</v>
      </c>
      <c r="G85" s="13">
        <f t="shared" si="95"/>
        <v>41452466.089999996</v>
      </c>
      <c r="H85" s="13">
        <f t="shared" si="95"/>
        <v>43234187.140000001</v>
      </c>
      <c r="I85" s="13">
        <f t="shared" si="95"/>
        <v>24118983.959999997</v>
      </c>
      <c r="J85" s="13">
        <f t="shared" si="95"/>
        <v>46436416.199999988</v>
      </c>
      <c r="K85" s="13">
        <f t="shared" si="95"/>
        <v>54566515.519999996</v>
      </c>
      <c r="L85" s="13">
        <f t="shared" si="95"/>
        <v>26002876.350000001</v>
      </c>
      <c r="M85" s="13">
        <f t="shared" si="95"/>
        <v>51763904.919999994</v>
      </c>
      <c r="N85" s="13">
        <f t="shared" si="95"/>
        <v>39620272.790000007</v>
      </c>
      <c r="O85" s="13">
        <f t="shared" si="95"/>
        <v>113357743.44999999</v>
      </c>
      <c r="P85" s="13">
        <f t="shared" si="95"/>
        <v>541170717.91999984</v>
      </c>
    </row>
    <row r="86" spans="1:16" s="21" customFormat="1" ht="13.5" x14ac:dyDescent="0.25">
      <c r="A86" s="27" t="s">
        <v>104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6" s="21" customFormat="1" ht="13.5" x14ac:dyDescent="0.25">
      <c r="A87" s="27" t="s">
        <v>105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6" s="21" customFormat="1" ht="13.5" x14ac:dyDescent="0.25">
      <c r="A88" s="27" t="s">
        <v>106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 x14ac:dyDescent="0.3">
      <c r="P89" s="22"/>
    </row>
    <row r="90" spans="1:16" x14ac:dyDescent="0.3">
      <c r="P90" s="7"/>
    </row>
    <row r="91" spans="1:16" x14ac:dyDescent="0.3">
      <c r="P91" s="7"/>
    </row>
    <row r="92" spans="1:16" x14ac:dyDescent="0.3">
      <c r="P92" s="7"/>
    </row>
    <row r="93" spans="1:16" x14ac:dyDescent="0.3">
      <c r="P93" s="7"/>
    </row>
    <row r="94" spans="1:16" x14ac:dyDescent="0.3">
      <c r="P94" s="7"/>
    </row>
    <row r="95" spans="1:16" x14ac:dyDescent="0.3">
      <c r="P95" s="7"/>
    </row>
    <row r="96" spans="1:16" x14ac:dyDescent="0.3">
      <c r="P96" s="7"/>
    </row>
    <row r="97" spans="1:16" x14ac:dyDescent="0.3">
      <c r="P97" s="7"/>
    </row>
    <row r="98" spans="1:16" x14ac:dyDescent="0.3">
      <c r="P98" s="7"/>
    </row>
    <row r="99" spans="1:16" x14ac:dyDescent="0.3">
      <c r="P99" s="7"/>
    </row>
    <row r="100" spans="1:16" x14ac:dyDescent="0.3">
      <c r="P100" s="7"/>
    </row>
    <row r="101" spans="1:16" x14ac:dyDescent="0.3">
      <c r="P101" s="7"/>
    </row>
    <row r="102" spans="1:16" x14ac:dyDescent="0.3">
      <c r="A102" s="15"/>
      <c r="B102" s="26"/>
      <c r="C102" s="26"/>
      <c r="G102" s="26"/>
      <c r="H102" s="26"/>
      <c r="I102" s="26"/>
      <c r="M102" s="23"/>
      <c r="N102" s="23"/>
      <c r="O102" s="23"/>
      <c r="P102" s="7"/>
    </row>
    <row r="103" spans="1:16" ht="15" customHeight="1" x14ac:dyDescent="0.3">
      <c r="B103" s="24" t="s">
        <v>95</v>
      </c>
      <c r="C103" s="24"/>
      <c r="G103" s="25" t="s">
        <v>98</v>
      </c>
      <c r="H103" s="25"/>
      <c r="I103" s="25"/>
      <c r="M103" s="24" t="s">
        <v>101</v>
      </c>
      <c r="N103" s="24"/>
      <c r="O103" s="24"/>
      <c r="P103" s="7"/>
    </row>
    <row r="104" spans="1:16" x14ac:dyDescent="0.3">
      <c r="B104" s="25" t="s">
        <v>96</v>
      </c>
      <c r="C104" s="25"/>
      <c r="G104" s="25" t="s">
        <v>99</v>
      </c>
      <c r="H104" s="25"/>
      <c r="I104" s="25"/>
      <c r="N104" s="1" t="s">
        <v>102</v>
      </c>
    </row>
    <row r="105" spans="1:16" ht="15" customHeight="1" x14ac:dyDescent="0.3">
      <c r="B105" s="25" t="s">
        <v>97</v>
      </c>
      <c r="C105" s="25"/>
      <c r="G105" s="25" t="s">
        <v>100</v>
      </c>
      <c r="H105" s="25"/>
      <c r="I105" s="25"/>
      <c r="M105" s="25" t="s">
        <v>103</v>
      </c>
      <c r="N105" s="25"/>
      <c r="O105" s="25"/>
    </row>
  </sheetData>
  <mergeCells count="23">
    <mergeCell ref="A4:P4"/>
    <mergeCell ref="A5:P5"/>
    <mergeCell ref="A9:A10"/>
    <mergeCell ref="B9:B10"/>
    <mergeCell ref="C9:C10"/>
    <mergeCell ref="A6:P6"/>
    <mergeCell ref="A7:P7"/>
    <mergeCell ref="A86:P86"/>
    <mergeCell ref="A87:P87"/>
    <mergeCell ref="A88:P88"/>
    <mergeCell ref="A8:P8"/>
    <mergeCell ref="D9:P9"/>
    <mergeCell ref="M102:O102"/>
    <mergeCell ref="M103:O103"/>
    <mergeCell ref="M105:O105"/>
    <mergeCell ref="B102:C102"/>
    <mergeCell ref="B103:C103"/>
    <mergeCell ref="B104:C104"/>
    <mergeCell ref="B105:C105"/>
    <mergeCell ref="G102:I102"/>
    <mergeCell ref="G103:I103"/>
    <mergeCell ref="G104:I104"/>
    <mergeCell ref="G105:I105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headerFooter>
    <oddFooter>&amp;CPágina &amp;P de 2</oddFooter>
  </headerFooter>
  <ignoredErrors>
    <ignoredError sqref="C84:P84 C69:O83 E38:O38 E18:O18 D12 B18 D18 B28 D28 B38 C38:D38 B54 D54 E28:O28 E54:O54 N48:O48 N49:O49 N50:O52 N53:O53 N47:O47 N46:O46 P46 P43:P45 P47 P53 P50:P52 P49 P48 P14 P15:P17 P13 P19:P27" formulaRange="1"/>
    <ignoredError sqref="P69:P83 P64:P65 P54 P55 P56:P60 P61 P62:P63 P66:P68 P28 P38 P29:P37 P39:P42 P1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2025-01-15T12:03:44Z</cp:lastPrinted>
  <dcterms:created xsi:type="dcterms:W3CDTF">2021-07-29T18:58:50Z</dcterms:created>
  <dcterms:modified xsi:type="dcterms:W3CDTF">2025-01-20T12:41:19Z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