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5-MAYO/"/>
    </mc:Choice>
  </mc:AlternateContent>
  <xr:revisionPtr revIDLastSave="234" documentId="13_ncr:1_{B4D6AC09-C6A6-4369-8505-AC6F4FE264BD}" xr6:coauthVersionLast="47" xr6:coauthVersionMax="47" xr10:uidLastSave="{5F340037-83FD-488B-8A95-78E2D72010EA}"/>
  <bookViews>
    <workbookView xWindow="-120" yWindow="-120" windowWidth="29040" windowHeight="15720" xr2:uid="{784E5D24-0E0A-4A1C-AEDB-8C414D77F257}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2" l="1"/>
  <c r="P47" i="2"/>
  <c r="D38" i="2"/>
  <c r="D18" i="2"/>
  <c r="D12" i="2"/>
  <c r="E12" i="2"/>
  <c r="C38" i="2"/>
  <c r="B12" i="2"/>
  <c r="F38" i="2"/>
  <c r="D28" i="2"/>
  <c r="P68" i="2"/>
  <c r="P67" i="2"/>
  <c r="P66" i="2"/>
  <c r="O65" i="2"/>
  <c r="O64" i="2" s="1"/>
  <c r="N65" i="2"/>
  <c r="N64" i="2" s="1"/>
  <c r="M65" i="2"/>
  <c r="M64" i="2" s="1"/>
  <c r="L65" i="2"/>
  <c r="L64" i="2" s="1"/>
  <c r="K65" i="2"/>
  <c r="K64" i="2" s="1"/>
  <c r="J65" i="2"/>
  <c r="J64" i="2" s="1"/>
  <c r="I65" i="2"/>
  <c r="I64" i="2" s="1"/>
  <c r="H65" i="2"/>
  <c r="H64" i="2" s="1"/>
  <c r="C65" i="2"/>
  <c r="C64" i="2" s="1"/>
  <c r="B65" i="2"/>
  <c r="B64" i="2" s="1"/>
  <c r="P63" i="2"/>
  <c r="P62" i="2"/>
  <c r="P61" i="2"/>
  <c r="P60" i="2"/>
  <c r="O59" i="2"/>
  <c r="N59" i="2"/>
  <c r="M59" i="2"/>
  <c r="L59" i="2"/>
  <c r="K59" i="2"/>
  <c r="J59" i="2"/>
  <c r="I59" i="2"/>
  <c r="O58" i="2"/>
  <c r="N58" i="2"/>
  <c r="M58" i="2"/>
  <c r="L58" i="2"/>
  <c r="K58" i="2"/>
  <c r="J58" i="2"/>
  <c r="I58" i="2"/>
  <c r="P57" i="2"/>
  <c r="O56" i="2"/>
  <c r="N56" i="2"/>
  <c r="M56" i="2"/>
  <c r="L56" i="2"/>
  <c r="K56" i="2"/>
  <c r="J56" i="2"/>
  <c r="I56" i="2"/>
  <c r="O55" i="2"/>
  <c r="N55" i="2"/>
  <c r="M55" i="2"/>
  <c r="L55" i="2"/>
  <c r="K55" i="2"/>
  <c r="J55" i="2"/>
  <c r="I55" i="2"/>
  <c r="P53" i="2"/>
  <c r="P52" i="2"/>
  <c r="P51" i="2"/>
  <c r="P50" i="2"/>
  <c r="P49" i="2"/>
  <c r="P48" i="2"/>
  <c r="O47" i="2"/>
  <c r="N47" i="2"/>
  <c r="M47" i="2"/>
  <c r="L47" i="2"/>
  <c r="K47" i="2"/>
  <c r="J47" i="2"/>
  <c r="I47" i="2"/>
  <c r="P46" i="2"/>
  <c r="O45" i="2"/>
  <c r="N45" i="2"/>
  <c r="M45" i="2"/>
  <c r="L45" i="2"/>
  <c r="K45" i="2"/>
  <c r="J45" i="2"/>
  <c r="I45" i="2"/>
  <c r="P44" i="2"/>
  <c r="P43" i="2"/>
  <c r="P42" i="2"/>
  <c r="P41" i="2"/>
  <c r="P40" i="2"/>
  <c r="O39" i="2"/>
  <c r="O38" i="2" s="1"/>
  <c r="N39" i="2"/>
  <c r="M39" i="2"/>
  <c r="L39" i="2"/>
  <c r="K39" i="2"/>
  <c r="J39" i="2"/>
  <c r="I39" i="2"/>
  <c r="O37" i="2"/>
  <c r="N37" i="2"/>
  <c r="M37" i="2"/>
  <c r="L37" i="2"/>
  <c r="K37" i="2"/>
  <c r="J37" i="2"/>
  <c r="I37" i="2"/>
  <c r="P36" i="2"/>
  <c r="O35" i="2"/>
  <c r="N35" i="2"/>
  <c r="M35" i="2"/>
  <c r="L35" i="2"/>
  <c r="K35" i="2"/>
  <c r="J35" i="2"/>
  <c r="I35" i="2"/>
  <c r="O34" i="2"/>
  <c r="N34" i="2"/>
  <c r="M34" i="2"/>
  <c r="L34" i="2"/>
  <c r="K34" i="2"/>
  <c r="J34" i="2"/>
  <c r="I34" i="2"/>
  <c r="O33" i="2"/>
  <c r="N33" i="2"/>
  <c r="M33" i="2"/>
  <c r="L33" i="2"/>
  <c r="K33" i="2"/>
  <c r="J33" i="2"/>
  <c r="I33" i="2"/>
  <c r="O32" i="2"/>
  <c r="N32" i="2"/>
  <c r="M32" i="2"/>
  <c r="L32" i="2"/>
  <c r="K32" i="2"/>
  <c r="J32" i="2"/>
  <c r="I32" i="2"/>
  <c r="O31" i="2"/>
  <c r="N31" i="2"/>
  <c r="M31" i="2"/>
  <c r="L31" i="2"/>
  <c r="K31" i="2"/>
  <c r="J31" i="2"/>
  <c r="I31" i="2"/>
  <c r="O30" i="2"/>
  <c r="N30" i="2"/>
  <c r="M30" i="2"/>
  <c r="L30" i="2"/>
  <c r="K30" i="2"/>
  <c r="J30" i="2"/>
  <c r="I30" i="2"/>
  <c r="O29" i="2"/>
  <c r="N29" i="2"/>
  <c r="M29" i="2"/>
  <c r="L29" i="2"/>
  <c r="K29" i="2"/>
  <c r="J29" i="2"/>
  <c r="I29" i="2"/>
  <c r="O27" i="2"/>
  <c r="N27" i="2"/>
  <c r="M27" i="2"/>
  <c r="L27" i="2"/>
  <c r="K27" i="2"/>
  <c r="J27" i="2"/>
  <c r="I27" i="2"/>
  <c r="O26" i="2"/>
  <c r="N26" i="2"/>
  <c r="M26" i="2"/>
  <c r="L26" i="2"/>
  <c r="K26" i="2"/>
  <c r="J26" i="2"/>
  <c r="I26" i="2"/>
  <c r="O25" i="2"/>
  <c r="N25" i="2"/>
  <c r="M25" i="2"/>
  <c r="L25" i="2"/>
  <c r="K25" i="2"/>
  <c r="J25" i="2"/>
  <c r="I25" i="2"/>
  <c r="O24" i="2"/>
  <c r="N24" i="2"/>
  <c r="M24" i="2"/>
  <c r="L24" i="2"/>
  <c r="K24" i="2"/>
  <c r="J24" i="2"/>
  <c r="I24" i="2"/>
  <c r="O23" i="2"/>
  <c r="N23" i="2"/>
  <c r="M23" i="2"/>
  <c r="L23" i="2"/>
  <c r="K23" i="2"/>
  <c r="J23" i="2"/>
  <c r="I23" i="2"/>
  <c r="O22" i="2"/>
  <c r="N22" i="2"/>
  <c r="M22" i="2"/>
  <c r="L22" i="2"/>
  <c r="K22" i="2"/>
  <c r="J22" i="2"/>
  <c r="I22" i="2"/>
  <c r="O21" i="2"/>
  <c r="N21" i="2"/>
  <c r="M21" i="2"/>
  <c r="L21" i="2"/>
  <c r="K21" i="2"/>
  <c r="J21" i="2"/>
  <c r="I21" i="2"/>
  <c r="O20" i="2"/>
  <c r="N20" i="2"/>
  <c r="M20" i="2"/>
  <c r="L20" i="2"/>
  <c r="K20" i="2"/>
  <c r="J20" i="2"/>
  <c r="I20" i="2"/>
  <c r="O19" i="2"/>
  <c r="N19" i="2"/>
  <c r="M19" i="2"/>
  <c r="L19" i="2"/>
  <c r="K19" i="2"/>
  <c r="J19" i="2"/>
  <c r="I19" i="2"/>
  <c r="O17" i="2"/>
  <c r="N17" i="2"/>
  <c r="M17" i="2"/>
  <c r="L17" i="2"/>
  <c r="K17" i="2"/>
  <c r="J17" i="2"/>
  <c r="I17" i="2"/>
  <c r="O16" i="2"/>
  <c r="N16" i="2"/>
  <c r="M16" i="2"/>
  <c r="L16" i="2"/>
  <c r="K16" i="2"/>
  <c r="J16" i="2"/>
  <c r="I16" i="2"/>
  <c r="O15" i="2"/>
  <c r="N15" i="2"/>
  <c r="M15" i="2"/>
  <c r="L15" i="2"/>
  <c r="K15" i="2"/>
  <c r="J15" i="2"/>
  <c r="I15" i="2"/>
  <c r="O14" i="2"/>
  <c r="N14" i="2"/>
  <c r="M14" i="2"/>
  <c r="L14" i="2"/>
  <c r="K14" i="2"/>
  <c r="J14" i="2"/>
  <c r="I14" i="2"/>
  <c r="O13" i="2"/>
  <c r="N13" i="2"/>
  <c r="M13" i="2"/>
  <c r="L13" i="2"/>
  <c r="K13" i="2"/>
  <c r="J13" i="2"/>
  <c r="I13" i="2"/>
  <c r="P13" i="2" l="1"/>
  <c r="C28" i="2"/>
  <c r="N38" i="2"/>
  <c r="J18" i="2"/>
  <c r="F18" i="2"/>
  <c r="P33" i="2"/>
  <c r="P35" i="2"/>
  <c r="B38" i="2"/>
  <c r="P22" i="2"/>
  <c r="P17" i="2"/>
  <c r="C54" i="2"/>
  <c r="G38" i="2"/>
  <c r="L12" i="2"/>
  <c r="H54" i="2"/>
  <c r="O54" i="2"/>
  <c r="J38" i="2"/>
  <c r="G18" i="2"/>
  <c r="L54" i="2"/>
  <c r="P26" i="2"/>
  <c r="P29" i="2"/>
  <c r="P30" i="2"/>
  <c r="M28" i="2"/>
  <c r="G54" i="2"/>
  <c r="P58" i="2"/>
  <c r="P59" i="2"/>
  <c r="E18" i="2"/>
  <c r="M18" i="2"/>
  <c r="P65" i="2"/>
  <c r="P64" i="2" s="1"/>
  <c r="P16" i="2"/>
  <c r="P15" i="2"/>
  <c r="G12" i="2"/>
  <c r="P39" i="2"/>
  <c r="K38" i="2"/>
  <c r="J12" i="2"/>
  <c r="C18" i="2"/>
  <c r="P31" i="2"/>
  <c r="L38" i="2"/>
  <c r="K12" i="2"/>
  <c r="P19" i="2"/>
  <c r="P27" i="2"/>
  <c r="M12" i="2"/>
  <c r="P20" i="2"/>
  <c r="M54" i="2"/>
  <c r="K54" i="2"/>
  <c r="P21" i="2"/>
  <c r="P34" i="2"/>
  <c r="C12" i="2"/>
  <c r="P23" i="2"/>
  <c r="P45" i="2"/>
  <c r="P24" i="2"/>
  <c r="P32" i="2"/>
  <c r="G28" i="2"/>
  <c r="P37" i="2"/>
  <c r="P56" i="2"/>
  <c r="P25" i="2"/>
  <c r="L28" i="2"/>
  <c r="K28" i="2"/>
  <c r="M38" i="2"/>
  <c r="H18" i="2"/>
  <c r="P14" i="2"/>
  <c r="O12" i="2"/>
  <c r="N54" i="2"/>
  <c r="O18" i="2"/>
  <c r="H12" i="2"/>
  <c r="F12" i="2"/>
  <c r="B54" i="2"/>
  <c r="N12" i="2"/>
  <c r="I12" i="2"/>
  <c r="H38" i="2"/>
  <c r="E54" i="2"/>
  <c r="E38" i="2"/>
  <c r="I38" i="2"/>
  <c r="I28" i="2"/>
  <c r="B28" i="2"/>
  <c r="I18" i="2"/>
  <c r="E28" i="2"/>
  <c r="O28" i="2"/>
  <c r="N28" i="2"/>
  <c r="K18" i="2"/>
  <c r="F28" i="2"/>
  <c r="I54" i="2"/>
  <c r="F54" i="2"/>
  <c r="B18" i="2"/>
  <c r="N18" i="2"/>
  <c r="L18" i="2"/>
  <c r="H28" i="2"/>
  <c r="J28" i="2"/>
  <c r="J54" i="2"/>
  <c r="P55" i="2"/>
  <c r="A75" i="2"/>
  <c r="P38" i="2" l="1"/>
  <c r="P28" i="2"/>
  <c r="P18" i="2"/>
  <c r="P12" i="2"/>
  <c r="P54" i="2"/>
  <c r="D95" i="2"/>
  <c r="E95" i="2"/>
  <c r="F95" i="2"/>
  <c r="G95" i="2"/>
  <c r="H95" i="2"/>
  <c r="I95" i="2"/>
  <c r="J95" i="2"/>
  <c r="K95" i="2"/>
  <c r="L95" i="2"/>
  <c r="M95" i="2"/>
  <c r="N95" i="2"/>
  <c r="O95" i="2"/>
  <c r="D92" i="2"/>
  <c r="E92" i="2"/>
  <c r="F92" i="2"/>
  <c r="G92" i="2"/>
  <c r="H92" i="2"/>
  <c r="I92" i="2"/>
  <c r="J92" i="2"/>
  <c r="K92" i="2"/>
  <c r="L92" i="2"/>
  <c r="M92" i="2"/>
  <c r="N92" i="2"/>
  <c r="O92" i="2"/>
  <c r="D89" i="2"/>
  <c r="E89" i="2"/>
  <c r="F89" i="2"/>
  <c r="G89" i="2"/>
  <c r="H89" i="2"/>
  <c r="I89" i="2"/>
  <c r="J89" i="2"/>
  <c r="K89" i="2"/>
  <c r="L89" i="2"/>
  <c r="M89" i="2"/>
  <c r="N89" i="2"/>
  <c r="O89" i="2"/>
  <c r="D84" i="2"/>
  <c r="E84" i="2"/>
  <c r="F84" i="2"/>
  <c r="G84" i="2"/>
  <c r="H84" i="2"/>
  <c r="I84" i="2"/>
  <c r="J84" i="2"/>
  <c r="K84" i="2"/>
  <c r="L84" i="2"/>
  <c r="M84" i="2"/>
  <c r="N84" i="2"/>
  <c r="O84" i="2"/>
  <c r="D81" i="2"/>
  <c r="E81" i="2"/>
  <c r="F81" i="2"/>
  <c r="G81" i="2"/>
  <c r="H81" i="2"/>
  <c r="I81" i="2"/>
  <c r="J81" i="2"/>
  <c r="K81" i="2"/>
  <c r="L81" i="2"/>
  <c r="M81" i="2"/>
  <c r="N81" i="2"/>
  <c r="O81" i="2"/>
  <c r="P96" i="2"/>
  <c r="P95" i="2" s="1"/>
  <c r="P94" i="2"/>
  <c r="P93" i="2"/>
  <c r="P91" i="2"/>
  <c r="P90" i="2"/>
  <c r="P87" i="2"/>
  <c r="P86" i="2"/>
  <c r="P85" i="2"/>
  <c r="P83" i="2"/>
  <c r="P82" i="2"/>
  <c r="C81" i="2"/>
  <c r="C84" i="2"/>
  <c r="C89" i="2"/>
  <c r="C92" i="2"/>
  <c r="C95" i="2"/>
  <c r="B95" i="2"/>
  <c r="B92" i="2"/>
  <c r="B89" i="2"/>
  <c r="B84" i="2"/>
  <c r="B81" i="2"/>
  <c r="P84" i="2" l="1"/>
  <c r="P92" i="2"/>
  <c r="P89" i="2"/>
  <c r="P81" i="2"/>
  <c r="B97" i="2" l="1"/>
  <c r="H97" i="2"/>
  <c r="L97" i="2"/>
  <c r="M97" i="2"/>
  <c r="G97" i="2"/>
  <c r="N97" i="2"/>
  <c r="D97" i="2"/>
  <c r="K97" i="2"/>
  <c r="O97" i="2"/>
  <c r="F97" i="2"/>
  <c r="E97" i="2"/>
  <c r="J97" i="2"/>
  <c r="C97" i="2"/>
  <c r="I97" i="2"/>
  <c r="P97" i="2" l="1"/>
</calcChain>
</file>

<file path=xl/sharedStrings.xml><?xml version="1.0" encoding="utf-8"?>
<sst xmlns="http://schemas.openxmlformats.org/spreadsheetml/2006/main" count="122" uniqueCount="101">
  <si>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</si>
  <si>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</si>
  <si>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</si>
  <si>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</si>
  <si>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</si>
  <si>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</si>
  <si>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</si>
  <si>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</si>
  <si>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</si>
  <si>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</si>
  <si>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</si>
  <si>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</si>
  <si>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</si>
  <si>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</si>
  <si>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</si>
  <si>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</si>
  <si>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</si>
  <si>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</si>
  <si>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</si>
  <si>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</si>
  <si>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</si>
  <si>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</si>
  <si>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</si>
  <si>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</si>
  <si>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</si>
  <si>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</si>
  <si>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</si>
  <si>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</si>
  <si>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</si>
  <si>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</si>
  <si>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</si>
  <si>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</si>
  <si>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</si>
  <si>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</si>
  <si>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</si>
  <si>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</si>
  <si>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</si>
  <si>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</si>
  <si>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</si>
  <si>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</si>
  <si>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</si>
  <si>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</si>
  <si>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</si>
  <si>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</si>
  <si>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</si>
  <si>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</si>
  <si>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</si>
  <si>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</si>
  <si>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</si>
  <si>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</si>
  <si>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</si>
  <si>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</si>
  <si>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</si>
  <si>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</si>
  <si>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</si>
  <si>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</si>
  <si>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</si>
  <si>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</si>
  <si>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</si>
  <si>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</si>
  <si>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</si>
  <si>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</si>
  <si>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</si>
  <si>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</si>
  <si>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</si>
  <si>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</si>
  <si>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</si>
  <si>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</si>
  <si>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</si>
  <si>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</si>
  <si>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</si>
  <si>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</si>
  <si>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</si>
  <si>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</si>
  <si>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</si>
  <si>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</si>
  <si>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</si>
  <si>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</si>
  <si>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</si>
  <si>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</si>
  <si>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</si>
  <si>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</si>
  <si>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</si>
  <si>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</si>
  <si>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</si>
  <si>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</si>
  <si>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</si>
  <si>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</si>
  <si>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</si>
  <si>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</si>
  <si>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</si>
  <si>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</si>
  <si>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</si>
  <si>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</si>
  <si>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</si>
  <si>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</si>
  <si>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 xml:space="preserve">Elaborado por: </t>
  </si>
  <si>
    <t>Aprobado por:</t>
  </si>
  <si>
    <t xml:space="preserve">Gasto Devengado </t>
  </si>
  <si>
    <t>Fecha de registro: 04 de junio del 2024. 09:06 a.m.</t>
  </si>
  <si>
    <t>Fecha de imputación: del 01 hasta el 31 de mayo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</si>
</sst>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165" fontId="9" fillId="0" borderId="1" xfId="0" applyNumberFormat="1" applyFont="1" applyBorder="1"/>
    <xf numFmtId="164" fontId="9" fillId="0" borderId="0" xfId="0" applyNumberFormat="1" applyFont="1"/>
    <xf numFmtId="0" fontId="4" fillId="0" borderId="0" xfId="0" applyFont="1" applyAlignment="1">
      <alignment horizontal="left" indent="2"/>
    </xf>
    <xf numFmtId="164" fontId="4" fillId="0" borderId="0" xfId="0" applyNumberFormat="1" applyFont="1"/>
    <xf numFmtId="164" fontId="9" fillId="0" borderId="1" xfId="0" applyNumberFormat="1" applyFont="1" applyBorder="1"/>
    <xf numFmtId="0" fontId="8" fillId="2" borderId="2" xfId="0" applyFont="1" applyFill="1" applyBorder="1" applyAlignment="1">
      <alignment vertical="center"/>
    </xf>
    <xf numFmtId="164" fontId="8" fillId="2" borderId="2" xfId="0" applyNumberFormat="1" applyFont="1" applyFill="1" applyBorder="1"/>
    <xf numFmtId="0" fontId="10" fillId="0" borderId="0" xfId="0" applyFont="1" applyAlignment="1">
      <alignment wrapText="1"/>
    </xf>
    <xf numFmtId="164" fontId="4" fillId="0" borderId="0" xfId="1" applyFont="1"/>
    <xf numFmtId="0" fontId="11" fillId="0" borderId="0" xfId="0" applyFont="1" applyAlignment="1">
      <alignment wrapText="1"/>
    </xf>
    <xf numFmtId="43" fontId="4" fillId="0" borderId="0" xfId="0" applyNumberFormat="1" applyFon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2" fillId="0" borderId="0" xfId="0" applyFont="1"/>
    <xf numFmtId="0" fontId="13" fillId="0" borderId="1" xfId="0" applyFont="1" applyBorder="1" applyAlignment="1">
      <alignment horizontal="left"/>
    </xf>
    <xf numFmtId="0" fontId="14" fillId="0" borderId="0" xfId="0" applyFont="1" applyAlignment="1">
      <alignment horizontal="left" wrapText="1" indent="2"/>
    </xf>
    <xf numFmtId="0" fontId="13" fillId="0" borderId="0" xfId="0" applyFont="1" applyAlignment="1">
      <alignment horizontal="left" wrapText="1" indent="1"/>
    </xf>
    <xf numFmtId="0" fontId="13" fillId="0" borderId="1" xfId="0" applyFont="1" applyBorder="1" applyAlignment="1">
      <alignment horizontal="left" wrapText="1"/>
    </xf>
    <xf numFmtId="164" fontId="4" fillId="0" borderId="12" xfId="1" applyFont="1" applyBorder="1"/>
    <xf numFmtId="0" fontId="15" fillId="0" borderId="0" xfId="0" applyFont="1" applyAlignment="1">
      <alignment horizontal="left" wrapText="1" indent="2"/>
    </xf>
    <xf numFmtId="164" fontId="9" fillId="0" borderId="0" xfId="1" applyFont="1"/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504264</xdr:colOff>
      <xdr:row>103</xdr:row>
      <xdr:rowOff>115794</xdr:rowOff>
    </xdr:from>
    <xdr:to>
      <xdr:col>3</xdr:col>
      <xdr:colOff>574627</xdr:colOff>
      <xdr:row>109</xdr:row>
      <xdr:rowOff>155799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0117" y="19770912"/>
          <a:ext cx="2333951" cy="1115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103</xdr:row>
      <xdr:rowOff>139700</xdr:rowOff>
    </xdr:from>
    <xdr:to>
      <xdr:col>12</xdr:col>
      <xdr:colOff>186743</xdr:colOff>
      <xdr:row>109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440531</xdr:colOff>
      <xdr:row>0</xdr:row>
      <xdr:rowOff>11906</xdr:rowOff>
    </xdr:from>
    <xdr:to>
      <xdr:col>15</xdr:col>
      <xdr:colOff>613231</xdr:colOff>
      <xdr:row>7</xdr:row>
      <xdr:rowOff>108478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966656" y="11906"/>
          <a:ext cx="3301242" cy="1703916"/>
        </a:xfrm>
        <a:prstGeom prst="rect">
          <a:avLst/>
        </a:prstGeom>
      </xdr:spPr>
    </xdr:pic>
    <xdr:clientData/>
  </xdr:twoCellAnchor>
  <xdr:twoCellAnchor editAs="oneCell">
    <xdr:from>
      <xdr:col>12</xdr:col>
      <xdr:colOff>833438</xdr:colOff>
      <xdr:row>69</xdr:row>
      <xdr:rowOff>166688</xdr:rowOff>
    </xdr:from>
    <xdr:to>
      <xdr:col>15</xdr:col>
      <xdr:colOff>1006138</xdr:colOff>
      <xdr:row>77</xdr:row>
      <xdr:rowOff>108478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9C7133-B3F9-4295-9147-30C22C02B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59563" y="13096876"/>
          <a:ext cx="3301242" cy="17039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juntaaviacioncivil.sharepoint.com/teams/CONTABILIDAD/FINANCIERO/PORTAL/REPORTES/PLANILLA%20EJECUCION%202024.xlsx" TargetMode="External"/><Relationship Id="rId1" Type="http://schemas.openxmlformats.org/officeDocument/2006/relationships/externalLinkPath" Target="/teams/CONTABILIDAD/FINANCIERO/PORTAL/REPORTES/PLANILLA%20EJECUCIO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P2 Presupuesto Aprobado-Ejec "/>
      <sheetName val="Hoja1"/>
      <sheetName val="PARA MEMORIA"/>
    </sheetNames>
    <sheetDataSet>
      <sheetData sheetId="0" refreshError="1"/>
      <sheetData sheetId="1" refreshError="1"/>
      <sheetData sheetId="2">
        <row r="5"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8"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5"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8"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5"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D122">
            <v>111241717.17</v>
          </cell>
          <cell r="E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R115"/>
  <sheetViews>
    <sheetView showGridLines="0" tabSelected="1" topLeftCell="A81" zoomScale="85" zoomScaleNormal="85" workbookViewId="0">
      <selection activeCell="B103" sqref="B103:N112"/>
    </sheetView>
  </sheetViews>
  <sheetFormatPr baseColWidth="10" defaultColWidth="11.42578125" defaultRowHeight="14.25" x14ac:dyDescent="0.2"/>
  <cols>
    <col min="1" max="1" width="86.5703125" style="3" bestFit="1" customWidth="1"/>
    <col min="2" max="2" width="16.5703125" style="3" customWidth="1"/>
    <col min="3" max="3" width="17.42578125" style="3" customWidth="1"/>
    <col min="4" max="9" width="15.7109375" style="3" customWidth="1"/>
    <col min="10" max="10" width="15.7109375" style="3" bestFit="1" customWidth="1"/>
    <col min="11" max="11" width="15.7109375" style="3" customWidth="1"/>
    <col min="12" max="12" width="15.7109375" style="3" bestFit="1" customWidth="1"/>
    <col min="13" max="14" width="15.5703125" style="3" customWidth="1"/>
    <col min="15" max="15" width="15.7109375" style="3" customWidth="1"/>
    <col min="16" max="16" width="17.140625" style="3" bestFit="1" customWidth="1"/>
    <col min="17" max="16384" width="11.42578125" style="3"/>
  </cols>
  <sheetData>
    <row r="3" spans="1:18" ht="28.5" customHeight="1" x14ac:dyDescent="0.2">
      <c r="A3" s="32" t="s">
        <v>93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8" ht="21" customHeight="1" x14ac:dyDescent="0.2">
      <c r="A4" s="34" t="s">
        <v>94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8" ht="18" x14ac:dyDescent="0.2">
      <c r="A5" s="36">
        <v>2024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8" ht="15.75" customHeight="1" x14ac:dyDescent="0.2">
      <c r="A6" s="38" t="s">
        <v>90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8" ht="15.75" customHeight="1" x14ac:dyDescent="0.2">
      <c r="A7" s="39" t="s">
        <v>76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9" spans="1:18" ht="15" x14ac:dyDescent="0.2">
      <c r="A9" s="25" t="s">
        <v>66</v>
      </c>
      <c r="B9" s="27" t="s">
        <v>92</v>
      </c>
      <c r="C9" s="27" t="s">
        <v>91</v>
      </c>
      <c r="D9" s="29" t="s">
        <v>98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18" ht="15" x14ac:dyDescent="0.25">
      <c r="A10" s="26"/>
      <c r="B10" s="28"/>
      <c r="C10" s="28"/>
      <c r="D10" s="15" t="s">
        <v>78</v>
      </c>
      <c r="E10" s="15" t="s">
        <v>79</v>
      </c>
      <c r="F10" s="15" t="s">
        <v>80</v>
      </c>
      <c r="G10" s="15" t="s">
        <v>81</v>
      </c>
      <c r="H10" s="16" t="s">
        <v>82</v>
      </c>
      <c r="I10" s="15" t="s">
        <v>83</v>
      </c>
      <c r="J10" s="16" t="s">
        <v>84</v>
      </c>
      <c r="K10" s="15" t="s">
        <v>85</v>
      </c>
      <c r="L10" s="15" t="s">
        <v>86</v>
      </c>
      <c r="M10" s="15" t="s">
        <v>87</v>
      </c>
      <c r="N10" s="15" t="s">
        <v>88</v>
      </c>
      <c r="O10" s="16" t="s">
        <v>89</v>
      </c>
      <c r="P10" s="15" t="s">
        <v>77</v>
      </c>
    </row>
    <row r="11" spans="1:18" ht="15" x14ac:dyDescent="0.25">
      <c r="A11" s="18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8" ht="15" x14ac:dyDescent="0.25">
      <c r="A12" s="20" t="s">
        <v>1</v>
      </c>
      <c r="B12" s="5">
        <f>+SUM(B13:B17)</f>
        <v>433062038.56100804</v>
      </c>
      <c r="C12" s="5">
        <f t="shared" ref="C12:E12" si="0">+SUM(C13:C17)</f>
        <v>0</v>
      </c>
      <c r="D12" s="5">
        <f t="shared" si="0"/>
        <v>32013544.070000004</v>
      </c>
      <c r="E12" s="5">
        <f t="shared" si="0"/>
        <v>18992988.690000001</v>
      </c>
      <c r="F12" s="5">
        <f t="shared" ref="F12:O12" si="1">+SUM(F13:F17)</f>
        <v>32249076.940000001</v>
      </c>
      <c r="G12" s="5">
        <f t="shared" si="1"/>
        <v>33066524.91</v>
      </c>
      <c r="H12" s="5">
        <f t="shared" si="1"/>
        <v>33433773.050000004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 t="shared" si="1"/>
        <v>0</v>
      </c>
      <c r="M12" s="5">
        <f t="shared" si="1"/>
        <v>0</v>
      </c>
      <c r="N12" s="5">
        <f t="shared" si="1"/>
        <v>0</v>
      </c>
      <c r="O12" s="5">
        <f t="shared" si="1"/>
        <v>0</v>
      </c>
      <c r="P12" s="5">
        <f t="shared" ref="P12" si="2">+SUM(P13:P17)</f>
        <v>149755907.66</v>
      </c>
      <c r="Q12" s="12"/>
      <c r="R12" s="14"/>
    </row>
    <row r="13" spans="1:18" x14ac:dyDescent="0.2">
      <c r="A13" s="19" t="s">
        <v>2</v>
      </c>
      <c r="B13" s="7">
        <v>231090872.83999997</v>
      </c>
      <c r="C13" s="7">
        <v>0</v>
      </c>
      <c r="D13" s="7">
        <v>14453315.210000001</v>
      </c>
      <c r="E13" s="7">
        <v>14553315.210000001</v>
      </c>
      <c r="F13" s="7">
        <v>14787304.130000001</v>
      </c>
      <c r="G13" s="7">
        <v>14795907.210000001</v>
      </c>
      <c r="H13" s="7">
        <v>14931362</v>
      </c>
      <c r="I13" s="7">
        <f>+SUM([1]Hoja1!K5:K10)</f>
        <v>0</v>
      </c>
      <c r="J13" s="7">
        <f>+SUM([1]Hoja1!L5:L10)</f>
        <v>0</v>
      </c>
      <c r="K13" s="7">
        <f>+SUM([1]Hoja1!M5:M10)</f>
        <v>0</v>
      </c>
      <c r="L13" s="7">
        <f>+SUM([1]Hoja1!N5:N10)</f>
        <v>0</v>
      </c>
      <c r="M13" s="7">
        <f>+SUM([1]Hoja1!O5:O10)</f>
        <v>0</v>
      </c>
      <c r="N13" s="7">
        <f>+SUM([1]Hoja1!P5:P10)</f>
        <v>0</v>
      </c>
      <c r="O13" s="7">
        <f>+SUM([1]Hoja1!Q5:Q10)</f>
        <v>0</v>
      </c>
      <c r="P13" s="7">
        <f>SUM(D13:O13)</f>
        <v>73521203.760000005</v>
      </c>
      <c r="Q13" s="12"/>
    </row>
    <row r="14" spans="1:18" x14ac:dyDescent="0.2">
      <c r="A14" s="19" t="s">
        <v>3</v>
      </c>
      <c r="B14" s="7">
        <v>117136288.41</v>
      </c>
      <c r="C14" s="7">
        <v>0</v>
      </c>
      <c r="D14" s="7">
        <v>1307522.53</v>
      </c>
      <c r="E14" s="7">
        <v>1364694.23</v>
      </c>
      <c r="F14" s="7">
        <v>13787198.310000001</v>
      </c>
      <c r="G14" s="7">
        <v>15201493.290000001</v>
      </c>
      <c r="H14" s="7">
        <v>15436804.630000001</v>
      </c>
      <c r="I14" s="7">
        <f>+SUM([1]Hoja1!K11:K18)</f>
        <v>0</v>
      </c>
      <c r="J14" s="7">
        <f>+SUM([1]Hoja1!L11:L18)</f>
        <v>0</v>
      </c>
      <c r="K14" s="7">
        <f>+SUM([1]Hoja1!M11:M18)</f>
        <v>0</v>
      </c>
      <c r="L14" s="7">
        <f>+SUM([1]Hoja1!N11:N18)</f>
        <v>0</v>
      </c>
      <c r="M14" s="7">
        <f>+SUM([1]Hoja1!O11:O18)</f>
        <v>0</v>
      </c>
      <c r="N14" s="7">
        <f>+SUM([1]Hoja1!P11:P18)</f>
        <v>0</v>
      </c>
      <c r="O14" s="7">
        <f>+SUM([1]Hoja1!Q11:Q18)</f>
        <v>0</v>
      </c>
      <c r="P14" s="7">
        <f t="shared" ref="P14:P17" si="3">SUM(D14:O14)</f>
        <v>47097712.990000002</v>
      </c>
      <c r="Q14" s="12"/>
    </row>
    <row r="15" spans="1:18" x14ac:dyDescent="0.2">
      <c r="A15" s="19" t="s">
        <v>4</v>
      </c>
      <c r="B15" s="7">
        <v>22438120</v>
      </c>
      <c r="C15" s="7">
        <v>0</v>
      </c>
      <c r="D15" s="7">
        <v>785000</v>
      </c>
      <c r="E15" s="7">
        <v>1335000</v>
      </c>
      <c r="F15" s="7">
        <v>1935000</v>
      </c>
      <c r="G15" s="7">
        <v>1335000</v>
      </c>
      <c r="H15" s="7">
        <v>1285000</v>
      </c>
      <c r="I15" s="7">
        <f>+SUM([1]Hoja1!K19:K20)</f>
        <v>0</v>
      </c>
      <c r="J15" s="7">
        <f>+SUM([1]Hoja1!L19:L20)</f>
        <v>0</v>
      </c>
      <c r="K15" s="7">
        <f>+SUM([1]Hoja1!M19:M20)</f>
        <v>0</v>
      </c>
      <c r="L15" s="7">
        <f>+SUM([1]Hoja1!N19:N20)</f>
        <v>0</v>
      </c>
      <c r="M15" s="7">
        <f>+SUM([1]Hoja1!O19:O20)</f>
        <v>0</v>
      </c>
      <c r="N15" s="7">
        <f>+SUM([1]Hoja1!P19:P20)</f>
        <v>0</v>
      </c>
      <c r="O15" s="7">
        <f>+SUM([1]Hoja1!Q19:Q20)</f>
        <v>0</v>
      </c>
      <c r="P15" s="7">
        <f t="shared" si="3"/>
        <v>6675000</v>
      </c>
      <c r="Q15" s="22"/>
    </row>
    <row r="16" spans="1:18" x14ac:dyDescent="0.2">
      <c r="A16" s="19" t="s">
        <v>5</v>
      </c>
      <c r="B16" s="7">
        <v>38311132.420000002</v>
      </c>
      <c r="C16" s="7">
        <v>0</v>
      </c>
      <c r="D16" s="7">
        <v>13732315.210000001</v>
      </c>
      <c r="E16" s="7">
        <v>0</v>
      </c>
      <c r="F16" s="7">
        <v>0</v>
      </c>
      <c r="G16" s="7">
        <v>0</v>
      </c>
      <c r="H16" s="7">
        <v>16750</v>
      </c>
      <c r="I16" s="7">
        <f>+SUM([1]Hoja1!K21:K23)</f>
        <v>0</v>
      </c>
      <c r="J16" s="7">
        <f>+SUM([1]Hoja1!L21:L23)</f>
        <v>0</v>
      </c>
      <c r="K16" s="7">
        <f>+SUM([1]Hoja1!M21:M23)</f>
        <v>0</v>
      </c>
      <c r="L16" s="7">
        <f>+SUM([1]Hoja1!N21:N23)</f>
        <v>0</v>
      </c>
      <c r="M16" s="7">
        <f>+SUM([1]Hoja1!O21:O23)</f>
        <v>0</v>
      </c>
      <c r="N16" s="7">
        <f>+SUM([1]Hoja1!P21:P23)</f>
        <v>0</v>
      </c>
      <c r="O16" s="7">
        <f>+SUM([1]Hoja1!Q21:Q23)</f>
        <v>0</v>
      </c>
      <c r="P16" s="7">
        <f t="shared" si="3"/>
        <v>13749065.210000001</v>
      </c>
      <c r="Q16" s="12"/>
    </row>
    <row r="17" spans="1:17" x14ac:dyDescent="0.2">
      <c r="A17" s="19" t="s">
        <v>6</v>
      </c>
      <c r="B17" s="7">
        <v>24085624.891008001</v>
      </c>
      <c r="C17" s="7">
        <v>0</v>
      </c>
      <c r="D17" s="7">
        <v>1735391.12</v>
      </c>
      <c r="E17" s="7">
        <v>1739979.2500000002</v>
      </c>
      <c r="F17" s="7">
        <v>1739574.5</v>
      </c>
      <c r="G17" s="7">
        <v>1734124.41</v>
      </c>
      <c r="H17" s="7">
        <v>1763856.42</v>
      </c>
      <c r="I17" s="7">
        <f>+SUM([1]Hoja1!K24:K26)</f>
        <v>0</v>
      </c>
      <c r="J17" s="7">
        <f>+SUM([1]Hoja1!L24:L26)</f>
        <v>0</v>
      </c>
      <c r="K17" s="7">
        <f>+SUM([1]Hoja1!M24:M26)</f>
        <v>0</v>
      </c>
      <c r="L17" s="7">
        <f>+SUM([1]Hoja1!N24:N26)</f>
        <v>0</v>
      </c>
      <c r="M17" s="7">
        <f>+SUM([1]Hoja1!O24:O26)</f>
        <v>0</v>
      </c>
      <c r="N17" s="7">
        <f>+SUM([1]Hoja1!P24:P26)</f>
        <v>0</v>
      </c>
      <c r="O17" s="7">
        <f>+SUM([1]Hoja1!Q24:Q26)</f>
        <v>0</v>
      </c>
      <c r="P17" s="7">
        <f t="shared" si="3"/>
        <v>8712925.6999999993</v>
      </c>
      <c r="Q17" s="12"/>
    </row>
    <row r="18" spans="1:17" ht="15" x14ac:dyDescent="0.25">
      <c r="A18" s="20" t="s">
        <v>7</v>
      </c>
      <c r="B18" s="5">
        <f>+SUM(B19:B27)</f>
        <v>121631561.67236231</v>
      </c>
      <c r="C18" s="5">
        <f t="shared" ref="C18:D18" si="4">+SUM(C19:C27)</f>
        <v>0</v>
      </c>
      <c r="D18" s="5">
        <f t="shared" si="4"/>
        <v>3551654.65</v>
      </c>
      <c r="E18" s="5">
        <f t="shared" ref="E18:O18" si="5">+SUM(E19:E27)</f>
        <v>3459069.2600000002</v>
      </c>
      <c r="F18" s="5">
        <f t="shared" si="5"/>
        <v>2302909.4299999997</v>
      </c>
      <c r="G18" s="5">
        <f t="shared" si="5"/>
        <v>4730717.79</v>
      </c>
      <c r="H18" s="5">
        <f t="shared" si="5"/>
        <v>3572302.27</v>
      </c>
      <c r="I18" s="5">
        <f t="shared" si="5"/>
        <v>0</v>
      </c>
      <c r="J18" s="5">
        <f t="shared" si="5"/>
        <v>0</v>
      </c>
      <c r="K18" s="5">
        <f t="shared" si="5"/>
        <v>0</v>
      </c>
      <c r="L18" s="5">
        <f t="shared" si="5"/>
        <v>0</v>
      </c>
      <c r="M18" s="5">
        <f t="shared" si="5"/>
        <v>0</v>
      </c>
      <c r="N18" s="5">
        <f t="shared" si="5"/>
        <v>0</v>
      </c>
      <c r="O18" s="5">
        <f t="shared" si="5"/>
        <v>0</v>
      </c>
      <c r="P18" s="5">
        <f>+SUM(P19:P27)</f>
        <v>17616653.399999999</v>
      </c>
      <c r="Q18" s="12"/>
    </row>
    <row r="19" spans="1:17" x14ac:dyDescent="0.2">
      <c r="A19" s="23" t="s">
        <v>8</v>
      </c>
      <c r="B19" s="7">
        <v>11166710.924360001</v>
      </c>
      <c r="C19" s="7">
        <v>0</v>
      </c>
      <c r="D19" s="7">
        <v>272955.42</v>
      </c>
      <c r="E19" s="7">
        <v>962709.45000000007</v>
      </c>
      <c r="F19" s="7">
        <v>284248.86</v>
      </c>
      <c r="G19" s="7">
        <v>810144.41</v>
      </c>
      <c r="H19" s="7">
        <v>427569.12</v>
      </c>
      <c r="I19" s="7">
        <f>+SUM([1]Hoja1!K28:K33)</f>
        <v>0</v>
      </c>
      <c r="J19" s="7">
        <f>+SUM([1]Hoja1!L28:L33)</f>
        <v>0</v>
      </c>
      <c r="K19" s="7">
        <f>+SUM([1]Hoja1!M28:M33)</f>
        <v>0</v>
      </c>
      <c r="L19" s="7">
        <f>+SUM([1]Hoja1!N28:N33)</f>
        <v>0</v>
      </c>
      <c r="M19" s="7">
        <f>+SUM([1]Hoja1!O28:O33)</f>
        <v>0</v>
      </c>
      <c r="N19" s="7">
        <f>+SUM([1]Hoja1!P28:P33)</f>
        <v>0</v>
      </c>
      <c r="O19" s="7">
        <f>+SUM([1]Hoja1!Q28:Q33)</f>
        <v>0</v>
      </c>
      <c r="P19" s="7">
        <f t="shared" ref="P19:P53" si="6">SUM(D19:O19)</f>
        <v>2757627.2600000002</v>
      </c>
      <c r="Q19" s="12"/>
    </row>
    <row r="20" spans="1:17" x14ac:dyDescent="0.2">
      <c r="A20" s="19" t="s">
        <v>9</v>
      </c>
      <c r="B20" s="7">
        <v>3773000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f>+SUM([1]Hoja1!K34)</f>
        <v>0</v>
      </c>
      <c r="J20" s="7">
        <f>+SUM([1]Hoja1!L34)</f>
        <v>0</v>
      </c>
      <c r="K20" s="7">
        <f>+SUM([1]Hoja1!M34)</f>
        <v>0</v>
      </c>
      <c r="L20" s="7">
        <f>+SUM([1]Hoja1!N34)</f>
        <v>0</v>
      </c>
      <c r="M20" s="7">
        <f>+SUM([1]Hoja1!O34)</f>
        <v>0</v>
      </c>
      <c r="N20" s="7">
        <f>+SUM([1]Hoja1!P34)</f>
        <v>0</v>
      </c>
      <c r="O20" s="7">
        <f>+SUM([1]Hoja1!Q34)</f>
        <v>0</v>
      </c>
      <c r="P20" s="7">
        <f t="shared" si="6"/>
        <v>0</v>
      </c>
      <c r="Q20" s="12"/>
    </row>
    <row r="21" spans="1:17" x14ac:dyDescent="0.2">
      <c r="A21" s="19" t="s">
        <v>10</v>
      </c>
      <c r="B21" s="7">
        <v>12775562.063000001</v>
      </c>
      <c r="C21" s="7">
        <v>0</v>
      </c>
      <c r="D21" s="7">
        <v>90360</v>
      </c>
      <c r="E21" s="7">
        <v>385627</v>
      </c>
      <c r="F21" s="7">
        <v>383895</v>
      </c>
      <c r="G21" s="7">
        <v>393240</v>
      </c>
      <c r="H21" s="7">
        <v>183862.5</v>
      </c>
      <c r="I21" s="7">
        <f>+SUM([1]Hoja1!K35:K36)</f>
        <v>0</v>
      </c>
      <c r="J21" s="7">
        <f>+SUM([1]Hoja1!L35:L36)</f>
        <v>0</v>
      </c>
      <c r="K21" s="7">
        <f>+SUM([1]Hoja1!M35:M36)</f>
        <v>0</v>
      </c>
      <c r="L21" s="7">
        <f>+SUM([1]Hoja1!N35:N36)</f>
        <v>0</v>
      </c>
      <c r="M21" s="7">
        <f>+SUM([1]Hoja1!O35:O36)</f>
        <v>0</v>
      </c>
      <c r="N21" s="7">
        <f>+SUM([1]Hoja1!P35:P36)</f>
        <v>0</v>
      </c>
      <c r="O21" s="7">
        <f>+SUM([1]Hoja1!Q35:Q36)</f>
        <v>0</v>
      </c>
      <c r="P21" s="7">
        <f t="shared" si="6"/>
        <v>1436984.5</v>
      </c>
      <c r="Q21" s="12"/>
    </row>
    <row r="22" spans="1:17" x14ac:dyDescent="0.2">
      <c r="A22" s="19" t="s">
        <v>11</v>
      </c>
      <c r="B22" s="7">
        <v>11911081.600000001</v>
      </c>
      <c r="C22" s="7">
        <v>0</v>
      </c>
      <c r="D22" s="7">
        <v>71080</v>
      </c>
      <c r="E22" s="7">
        <v>115700</v>
      </c>
      <c r="F22" s="7">
        <v>327979.26</v>
      </c>
      <c r="G22" s="7">
        <v>458601.04</v>
      </c>
      <c r="H22" s="7">
        <v>82320</v>
      </c>
      <c r="I22" s="7">
        <f>+SUM([1]Hoja1!K37:K39)</f>
        <v>0</v>
      </c>
      <c r="J22" s="7">
        <f>+SUM([1]Hoja1!L37:L39)</f>
        <v>0</v>
      </c>
      <c r="K22" s="7">
        <f>+SUM([1]Hoja1!M37:M39)</f>
        <v>0</v>
      </c>
      <c r="L22" s="7">
        <f>+SUM([1]Hoja1!N37:N39)</f>
        <v>0</v>
      </c>
      <c r="M22" s="7">
        <f>+SUM([1]Hoja1!O37:O39)</f>
        <v>0</v>
      </c>
      <c r="N22" s="7">
        <f>+SUM([1]Hoja1!P37:P39)</f>
        <v>0</v>
      </c>
      <c r="O22" s="7">
        <f>+SUM([1]Hoja1!Q37:Q39)</f>
        <v>0</v>
      </c>
      <c r="P22" s="7">
        <f t="shared" si="6"/>
        <v>1055680.3</v>
      </c>
      <c r="Q22" s="12"/>
    </row>
    <row r="23" spans="1:17" x14ac:dyDescent="0.2">
      <c r="A23" s="19" t="s">
        <v>12</v>
      </c>
      <c r="B23" s="7">
        <v>16121124</v>
      </c>
      <c r="C23" s="7">
        <v>0</v>
      </c>
      <c r="D23" s="7">
        <v>284168.59999999998</v>
      </c>
      <c r="E23" s="7">
        <v>97220.2</v>
      </c>
      <c r="F23" s="7">
        <v>342130.76</v>
      </c>
      <c r="G23" s="7">
        <v>505930.27</v>
      </c>
      <c r="H23" s="7">
        <v>1269419.5900000001</v>
      </c>
      <c r="I23" s="7">
        <f>+SUM([1]Hoja1!K40:K45)</f>
        <v>0</v>
      </c>
      <c r="J23" s="7">
        <f>+SUM([1]Hoja1!L40:L45)</f>
        <v>0</v>
      </c>
      <c r="K23" s="7">
        <f>+SUM([1]Hoja1!M40:M45)</f>
        <v>0</v>
      </c>
      <c r="L23" s="7">
        <f>+SUM([1]Hoja1!N40:N45)</f>
        <v>0</v>
      </c>
      <c r="M23" s="7">
        <f>+SUM([1]Hoja1!O40:O45)</f>
        <v>0</v>
      </c>
      <c r="N23" s="7">
        <f>+SUM([1]Hoja1!P40:P45)</f>
        <v>0</v>
      </c>
      <c r="O23" s="7">
        <f>+SUM([1]Hoja1!Q40:Q45)</f>
        <v>0</v>
      </c>
      <c r="P23" s="7">
        <f t="shared" si="6"/>
        <v>2498869.42</v>
      </c>
      <c r="Q23" s="12"/>
    </row>
    <row r="24" spans="1:17" x14ac:dyDescent="0.2">
      <c r="A24" s="19" t="s">
        <v>13</v>
      </c>
      <c r="B24" s="7">
        <v>9480537.4800000004</v>
      </c>
      <c r="C24" s="7">
        <v>0</v>
      </c>
      <c r="D24" s="7">
        <v>2439223.63</v>
      </c>
      <c r="E24" s="7">
        <v>429551.51</v>
      </c>
      <c r="F24" s="7">
        <v>435522.77</v>
      </c>
      <c r="G24" s="7">
        <v>448219.98</v>
      </c>
      <c r="H24" s="7">
        <v>445087.19</v>
      </c>
      <c r="I24" s="7">
        <f>+SUM([1]Hoja1!K46:K48)</f>
        <v>0</v>
      </c>
      <c r="J24" s="7">
        <f>+SUM([1]Hoja1!L46:L48)</f>
        <v>0</v>
      </c>
      <c r="K24" s="7">
        <f>+SUM([1]Hoja1!M46:M48)</f>
        <v>0</v>
      </c>
      <c r="L24" s="7">
        <f>+SUM([1]Hoja1!N46:N48)</f>
        <v>0</v>
      </c>
      <c r="M24" s="7">
        <f>+SUM([1]Hoja1!O46:O48)</f>
        <v>0</v>
      </c>
      <c r="N24" s="7">
        <f>+SUM([1]Hoja1!P46:P48)</f>
        <v>0</v>
      </c>
      <c r="O24" s="7">
        <f>+SUM([1]Hoja1!Q46:Q48)</f>
        <v>0</v>
      </c>
      <c r="P24" s="7">
        <f t="shared" si="6"/>
        <v>4197605.08</v>
      </c>
      <c r="Q24" s="12"/>
    </row>
    <row r="25" spans="1:17" ht="25.5" x14ac:dyDescent="0.2">
      <c r="A25" s="19" t="s">
        <v>14</v>
      </c>
      <c r="B25" s="7">
        <v>14286717.872</v>
      </c>
      <c r="C25" s="7">
        <v>0</v>
      </c>
      <c r="D25" s="7">
        <v>115490</v>
      </c>
      <c r="E25" s="7">
        <v>50520.22</v>
      </c>
      <c r="F25" s="7">
        <v>171964.13</v>
      </c>
      <c r="G25" s="7">
        <v>46257.740000000005</v>
      </c>
      <c r="H25" s="7">
        <v>136978.78999999998</v>
      </c>
      <c r="I25" s="7">
        <f>+SUM([1]Hoja1!K49:K55)</f>
        <v>0</v>
      </c>
      <c r="J25" s="7">
        <f>+SUM([1]Hoja1!L49:L55)</f>
        <v>0</v>
      </c>
      <c r="K25" s="7">
        <f>+SUM([1]Hoja1!M49:M55)</f>
        <v>0</v>
      </c>
      <c r="L25" s="7">
        <f>+SUM([1]Hoja1!N49:N55)</f>
        <v>0</v>
      </c>
      <c r="M25" s="7">
        <f>+SUM([1]Hoja1!O49:O55)</f>
        <v>0</v>
      </c>
      <c r="N25" s="7">
        <f>+SUM([1]Hoja1!P49:P55)</f>
        <v>0</v>
      </c>
      <c r="O25" s="7">
        <f>+SUM([1]Hoja1!Q49:Q55)</f>
        <v>0</v>
      </c>
      <c r="P25" s="7">
        <f t="shared" si="6"/>
        <v>521210.87999999995</v>
      </c>
      <c r="Q25" s="12"/>
    </row>
    <row r="26" spans="1:17" x14ac:dyDescent="0.2">
      <c r="A26" s="19" t="s">
        <v>15</v>
      </c>
      <c r="B26" s="7">
        <v>27754606.73300232</v>
      </c>
      <c r="C26" s="7">
        <v>0</v>
      </c>
      <c r="D26" s="7">
        <v>136012.60999999999</v>
      </c>
      <c r="E26" s="7">
        <v>1268212.74</v>
      </c>
      <c r="F26" s="7">
        <v>256265.33</v>
      </c>
      <c r="G26" s="7">
        <v>1442694.25</v>
      </c>
      <c r="H26" s="7">
        <v>710244.08</v>
      </c>
      <c r="I26" s="7">
        <f>+SUM([1]Hoja1!K56:K70)</f>
        <v>0</v>
      </c>
      <c r="J26" s="7">
        <f>+SUM([1]Hoja1!L56:L70)</f>
        <v>0</v>
      </c>
      <c r="K26" s="7">
        <f>+SUM([1]Hoja1!M56:M70)</f>
        <v>0</v>
      </c>
      <c r="L26" s="7">
        <f>+SUM([1]Hoja1!N56:N70)</f>
        <v>0</v>
      </c>
      <c r="M26" s="7">
        <f>+SUM([1]Hoja1!O56:O70)</f>
        <v>0</v>
      </c>
      <c r="N26" s="7">
        <f>+SUM([1]Hoja1!P56:P70)</f>
        <v>0</v>
      </c>
      <c r="O26" s="7">
        <f>+SUM([1]Hoja1!Q56:Q70)</f>
        <v>0</v>
      </c>
      <c r="P26" s="7">
        <f t="shared" si="6"/>
        <v>3813429.0100000002</v>
      </c>
      <c r="Q26" s="12"/>
    </row>
    <row r="27" spans="1:17" x14ac:dyDescent="0.2">
      <c r="A27" s="19" t="s">
        <v>16</v>
      </c>
      <c r="B27" s="7">
        <v>14362221</v>
      </c>
      <c r="C27" s="7">
        <v>0</v>
      </c>
      <c r="D27" s="7">
        <v>142364.39000000001</v>
      </c>
      <c r="E27" s="7">
        <v>149528.14000000001</v>
      </c>
      <c r="F27" s="7">
        <v>100903.32</v>
      </c>
      <c r="G27" s="7">
        <v>625630.1</v>
      </c>
      <c r="H27" s="7">
        <v>316821</v>
      </c>
      <c r="I27" s="7">
        <f>+SUM([1]Hoja1!K71:K73)</f>
        <v>0</v>
      </c>
      <c r="J27" s="7">
        <f>+SUM([1]Hoja1!L71:L73)</f>
        <v>0</v>
      </c>
      <c r="K27" s="7">
        <f>+SUM([1]Hoja1!M71:M73)</f>
        <v>0</v>
      </c>
      <c r="L27" s="7">
        <f>+SUM([1]Hoja1!N71:N73)</f>
        <v>0</v>
      </c>
      <c r="M27" s="7">
        <f>+SUM([1]Hoja1!O71:O73)</f>
        <v>0</v>
      </c>
      <c r="N27" s="7">
        <f>+SUM([1]Hoja1!P71:P73)</f>
        <v>0</v>
      </c>
      <c r="O27" s="7">
        <f>+SUM([1]Hoja1!Q71:Q73)</f>
        <v>0</v>
      </c>
      <c r="P27" s="7">
        <f t="shared" si="6"/>
        <v>1335246.95</v>
      </c>
      <c r="Q27" s="12"/>
    </row>
    <row r="28" spans="1:17" ht="15" x14ac:dyDescent="0.25">
      <c r="A28" s="20" t="s">
        <v>17</v>
      </c>
      <c r="B28" s="5">
        <f>+SUM(B29:B37)</f>
        <v>31089906.989608288</v>
      </c>
      <c r="C28" s="5">
        <f t="shared" ref="C28:D28" si="7">+SUM(C29:C37)</f>
        <v>0</v>
      </c>
      <c r="D28" s="5">
        <f t="shared" si="7"/>
        <v>1179050.4099999999</v>
      </c>
      <c r="E28" s="5">
        <f t="shared" ref="E28:O28" si="8">+SUM(E29:E37)</f>
        <v>1721788.41</v>
      </c>
      <c r="F28" s="5">
        <f t="shared" si="8"/>
        <v>2367130.8200000003</v>
      </c>
      <c r="G28" s="5">
        <f t="shared" si="8"/>
        <v>1092679.8</v>
      </c>
      <c r="H28" s="5">
        <f t="shared" si="8"/>
        <v>2214872.58</v>
      </c>
      <c r="I28" s="5">
        <f t="shared" si="8"/>
        <v>0</v>
      </c>
      <c r="J28" s="5">
        <f t="shared" si="8"/>
        <v>0</v>
      </c>
      <c r="K28" s="5">
        <f t="shared" si="8"/>
        <v>0</v>
      </c>
      <c r="L28" s="5">
        <f t="shared" si="8"/>
        <v>0</v>
      </c>
      <c r="M28" s="5">
        <f t="shared" si="8"/>
        <v>0</v>
      </c>
      <c r="N28" s="5">
        <f t="shared" si="8"/>
        <v>0</v>
      </c>
      <c r="O28" s="5">
        <f t="shared" si="8"/>
        <v>0</v>
      </c>
      <c r="P28" s="5">
        <f t="shared" ref="P28" si="9">+SUM(P29:P37)</f>
        <v>8575522.0199999996</v>
      </c>
      <c r="Q28" s="12"/>
    </row>
    <row r="29" spans="1:17" x14ac:dyDescent="0.2">
      <c r="A29" s="19" t="s">
        <v>18</v>
      </c>
      <c r="B29" s="7">
        <v>2084703.64</v>
      </c>
      <c r="C29" s="7">
        <v>0</v>
      </c>
      <c r="D29" s="7">
        <v>64202.77</v>
      </c>
      <c r="E29" s="7">
        <v>123431.4</v>
      </c>
      <c r="F29" s="7">
        <v>90586.66</v>
      </c>
      <c r="G29" s="7">
        <v>57119.57</v>
      </c>
      <c r="H29" s="7">
        <v>58087.15</v>
      </c>
      <c r="I29" s="7">
        <f>+SUM([1]Hoja1!K75:K77)</f>
        <v>0</v>
      </c>
      <c r="J29" s="7">
        <f>+SUM([1]Hoja1!L75:L77)</f>
        <v>0</v>
      </c>
      <c r="K29" s="7">
        <f>+SUM([1]Hoja1!M75:M77)</f>
        <v>0</v>
      </c>
      <c r="L29" s="7">
        <f>+SUM([1]Hoja1!N75:N77)</f>
        <v>0</v>
      </c>
      <c r="M29" s="7">
        <f>+SUM([1]Hoja1!O75:O77)</f>
        <v>0</v>
      </c>
      <c r="N29" s="7">
        <f>+SUM([1]Hoja1!P75:P77)</f>
        <v>0</v>
      </c>
      <c r="O29" s="7">
        <f>+SUM([1]Hoja1!Q75:Q77)</f>
        <v>0</v>
      </c>
      <c r="P29" s="7">
        <f t="shared" si="6"/>
        <v>393427.55</v>
      </c>
      <c r="Q29" s="12"/>
    </row>
    <row r="30" spans="1:17" x14ac:dyDescent="0.2">
      <c r="A30" s="19" t="s">
        <v>19</v>
      </c>
      <c r="B30" s="7">
        <v>1480759.8591</v>
      </c>
      <c r="C30" s="7">
        <v>0</v>
      </c>
      <c r="D30" s="7">
        <v>0</v>
      </c>
      <c r="E30" s="7">
        <v>188126.5</v>
      </c>
      <c r="F30" s="7">
        <v>0</v>
      </c>
      <c r="G30" s="7">
        <v>0</v>
      </c>
      <c r="H30" s="7">
        <v>806353</v>
      </c>
      <c r="I30" s="7">
        <f>+SUM([1]Hoja1!K78:K80)</f>
        <v>0</v>
      </c>
      <c r="J30" s="7">
        <f>+SUM([1]Hoja1!L78:L80)</f>
        <v>0</v>
      </c>
      <c r="K30" s="7">
        <f>+SUM([1]Hoja1!M78:M80)</f>
        <v>0</v>
      </c>
      <c r="L30" s="7">
        <f>+SUM([1]Hoja1!N78:N80)</f>
        <v>0</v>
      </c>
      <c r="M30" s="7">
        <f>+SUM([1]Hoja1!O78:O80)</f>
        <v>0</v>
      </c>
      <c r="N30" s="7">
        <f>+SUM([1]Hoja1!P78:P80)</f>
        <v>0</v>
      </c>
      <c r="O30" s="7">
        <f>+SUM([1]Hoja1!Q78:Q80)</f>
        <v>0</v>
      </c>
      <c r="P30" s="7">
        <f t="shared" si="6"/>
        <v>994479.5</v>
      </c>
      <c r="Q30" s="12"/>
    </row>
    <row r="31" spans="1:17" x14ac:dyDescent="0.2">
      <c r="A31" s="19" t="s">
        <v>20</v>
      </c>
      <c r="B31" s="7">
        <v>4716827.1866666637</v>
      </c>
      <c r="C31" s="7">
        <v>0</v>
      </c>
      <c r="D31" s="7">
        <v>84942.5</v>
      </c>
      <c r="E31" s="7">
        <v>407813.19999999995</v>
      </c>
      <c r="F31" s="7">
        <v>303941.66000000003</v>
      </c>
      <c r="G31" s="7">
        <v>167596.25</v>
      </c>
      <c r="H31" s="7">
        <v>196461.17</v>
      </c>
      <c r="I31" s="7">
        <f>+SUM([1]Hoja1!K81:K85)</f>
        <v>0</v>
      </c>
      <c r="J31" s="7">
        <f>+SUM([1]Hoja1!L81:L85)</f>
        <v>0</v>
      </c>
      <c r="K31" s="7">
        <f>+SUM([1]Hoja1!M81:M85)</f>
        <v>0</v>
      </c>
      <c r="L31" s="7">
        <f>+SUM([1]Hoja1!N81:N85)</f>
        <v>0</v>
      </c>
      <c r="M31" s="7">
        <f>+SUM([1]Hoja1!O81:O85)</f>
        <v>0</v>
      </c>
      <c r="N31" s="7">
        <f>+SUM([1]Hoja1!P81:P85)</f>
        <v>0</v>
      </c>
      <c r="O31" s="7">
        <f>+SUM([1]Hoja1!Q81:Q85)</f>
        <v>0</v>
      </c>
      <c r="P31" s="7">
        <f t="shared" si="6"/>
        <v>1160754.78</v>
      </c>
      <c r="Q31" s="12"/>
    </row>
    <row r="32" spans="1:17" x14ac:dyDescent="0.2">
      <c r="A32" s="19" t="s">
        <v>21</v>
      </c>
      <c r="B32" s="7">
        <v>2445510</v>
      </c>
      <c r="C32" s="7">
        <v>0</v>
      </c>
      <c r="D32" s="7">
        <v>759.32</v>
      </c>
      <c r="E32" s="7">
        <v>0</v>
      </c>
      <c r="F32" s="7">
        <v>6030.07</v>
      </c>
      <c r="G32" s="7">
        <v>0</v>
      </c>
      <c r="H32" s="7">
        <v>0</v>
      </c>
      <c r="I32" s="7">
        <f>+[1]Hoja1!K86</f>
        <v>0</v>
      </c>
      <c r="J32" s="7">
        <f>+[1]Hoja1!L86</f>
        <v>0</v>
      </c>
      <c r="K32" s="7">
        <f>+[1]Hoja1!M86</f>
        <v>0</v>
      </c>
      <c r="L32" s="7">
        <f>+[1]Hoja1!N86</f>
        <v>0</v>
      </c>
      <c r="M32" s="7">
        <f>+[1]Hoja1!O86</f>
        <v>0</v>
      </c>
      <c r="N32" s="7">
        <f>+[1]Hoja1!P86</f>
        <v>0</v>
      </c>
      <c r="O32" s="7">
        <f>+[1]Hoja1!Q86</f>
        <v>0</v>
      </c>
      <c r="P32" s="7">
        <f t="shared" si="6"/>
        <v>6789.3899999999994</v>
      </c>
      <c r="Q32" s="12"/>
    </row>
    <row r="33" spans="1:17" x14ac:dyDescent="0.2">
      <c r="A33" s="19" t="s">
        <v>22</v>
      </c>
      <c r="B33" s="7">
        <v>1834713.12</v>
      </c>
      <c r="C33" s="7">
        <v>0</v>
      </c>
      <c r="D33" s="7">
        <v>13205.42</v>
      </c>
      <c r="E33" s="7">
        <v>23896.7</v>
      </c>
      <c r="F33" s="7">
        <v>14804.61</v>
      </c>
      <c r="G33" s="7">
        <v>3747.79</v>
      </c>
      <c r="H33" s="7">
        <v>44958.32</v>
      </c>
      <c r="I33" s="7">
        <f>+SUM([1]Hoja1!K87:K89)</f>
        <v>0</v>
      </c>
      <c r="J33" s="7">
        <f>+SUM([1]Hoja1!L87:L89)</f>
        <v>0</v>
      </c>
      <c r="K33" s="7">
        <f>+SUM([1]Hoja1!M87:M89)</f>
        <v>0</v>
      </c>
      <c r="L33" s="7">
        <f>+SUM([1]Hoja1!N87:N89)</f>
        <v>0</v>
      </c>
      <c r="M33" s="7">
        <f>+SUM([1]Hoja1!O87:O89)</f>
        <v>0</v>
      </c>
      <c r="N33" s="7">
        <f>+SUM([1]Hoja1!P87:P89)</f>
        <v>0</v>
      </c>
      <c r="O33" s="7">
        <f>+SUM([1]Hoja1!Q87:Q89)</f>
        <v>0</v>
      </c>
      <c r="P33" s="7">
        <f t="shared" si="6"/>
        <v>100612.84</v>
      </c>
      <c r="Q33" s="12"/>
    </row>
    <row r="34" spans="1:17" x14ac:dyDescent="0.2">
      <c r="A34" s="19" t="s">
        <v>23</v>
      </c>
      <c r="B34" s="7">
        <v>1333750</v>
      </c>
      <c r="C34" s="7">
        <v>0</v>
      </c>
      <c r="D34" s="7">
        <v>3480.02</v>
      </c>
      <c r="E34" s="7">
        <v>0</v>
      </c>
      <c r="F34" s="7">
        <v>21775.11</v>
      </c>
      <c r="G34" s="7">
        <v>117546.15</v>
      </c>
      <c r="H34" s="7">
        <v>7552</v>
      </c>
      <c r="I34" s="7">
        <f>+SUM([1]Hoja1!K90:K93)</f>
        <v>0</v>
      </c>
      <c r="J34" s="7">
        <f>+SUM([1]Hoja1!L90:L93)</f>
        <v>0</v>
      </c>
      <c r="K34" s="7">
        <f>+SUM([1]Hoja1!M90:M93)</f>
        <v>0</v>
      </c>
      <c r="L34" s="7">
        <f>+SUM([1]Hoja1!N90:N93)</f>
        <v>0</v>
      </c>
      <c r="M34" s="7">
        <f>+SUM([1]Hoja1!O90:O93)</f>
        <v>0</v>
      </c>
      <c r="N34" s="7">
        <f>+SUM([1]Hoja1!P90:P93)</f>
        <v>0</v>
      </c>
      <c r="O34" s="7">
        <f>+SUM([1]Hoja1!Q90:Q93)</f>
        <v>0</v>
      </c>
      <c r="P34" s="7">
        <f t="shared" si="6"/>
        <v>150353.28</v>
      </c>
      <c r="Q34" s="12"/>
    </row>
    <row r="35" spans="1:17" x14ac:dyDescent="0.2">
      <c r="A35" s="19" t="s">
        <v>24</v>
      </c>
      <c r="B35" s="7">
        <v>9972416.5600000005</v>
      </c>
      <c r="C35" s="7">
        <v>0</v>
      </c>
      <c r="D35" s="7">
        <v>811942.78999999992</v>
      </c>
      <c r="E35" s="7">
        <v>626240.9</v>
      </c>
      <c r="F35" s="7">
        <v>612651</v>
      </c>
      <c r="G35" s="7">
        <v>715146</v>
      </c>
      <c r="H35" s="7">
        <v>924482</v>
      </c>
      <c r="I35" s="7">
        <f>+SUM([1]Hoja1!K94:K99)</f>
        <v>0</v>
      </c>
      <c r="J35" s="7">
        <f>+SUM([1]Hoja1!L94:L99)</f>
        <v>0</v>
      </c>
      <c r="K35" s="7">
        <f>+SUM([1]Hoja1!M94:M99)</f>
        <v>0</v>
      </c>
      <c r="L35" s="7">
        <f>+SUM([1]Hoja1!N94:N99)</f>
        <v>0</v>
      </c>
      <c r="M35" s="7">
        <f>+SUM([1]Hoja1!O94:O99)</f>
        <v>0</v>
      </c>
      <c r="N35" s="7">
        <f>+SUM([1]Hoja1!P94:P99)</f>
        <v>0</v>
      </c>
      <c r="O35" s="7">
        <f>+SUM([1]Hoja1!Q94:Q99)</f>
        <v>0</v>
      </c>
      <c r="P35" s="7">
        <f t="shared" si="6"/>
        <v>3690462.69</v>
      </c>
      <c r="Q35" s="12"/>
    </row>
    <row r="36" spans="1:17" x14ac:dyDescent="0.2">
      <c r="A36" s="19" t="s">
        <v>25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6"/>
        <v>0</v>
      </c>
      <c r="Q36" s="12"/>
    </row>
    <row r="37" spans="1:17" x14ac:dyDescent="0.2">
      <c r="A37" s="19" t="s">
        <v>26</v>
      </c>
      <c r="B37" s="7">
        <v>7221226.6238416219</v>
      </c>
      <c r="C37" s="7">
        <v>0</v>
      </c>
      <c r="D37" s="7">
        <v>200517.59</v>
      </c>
      <c r="E37" s="7">
        <v>352279.71</v>
      </c>
      <c r="F37" s="7">
        <v>1317341.71</v>
      </c>
      <c r="G37" s="7">
        <v>31524.04</v>
      </c>
      <c r="H37" s="7">
        <v>176978.94</v>
      </c>
      <c r="I37" s="7">
        <f>+SUM([1]Hoja1!K100:K106)</f>
        <v>0</v>
      </c>
      <c r="J37" s="7">
        <f>+SUM([1]Hoja1!L100:L106)</f>
        <v>0</v>
      </c>
      <c r="K37" s="7">
        <f>+SUM([1]Hoja1!M100:M106)</f>
        <v>0</v>
      </c>
      <c r="L37" s="7">
        <f>+SUM([1]Hoja1!N100:N106)</f>
        <v>0</v>
      </c>
      <c r="M37" s="7">
        <f>+SUM([1]Hoja1!O100:O106)</f>
        <v>0</v>
      </c>
      <c r="N37" s="7">
        <f>+SUM([1]Hoja1!P100:P106)</f>
        <v>0</v>
      </c>
      <c r="O37" s="7">
        <f>+SUM([1]Hoja1!Q100:Q106)</f>
        <v>0</v>
      </c>
      <c r="P37" s="7">
        <f t="shared" si="6"/>
        <v>2078641.99</v>
      </c>
      <c r="Q37" s="12"/>
    </row>
    <row r="38" spans="1:17" ht="15" x14ac:dyDescent="0.25">
      <c r="A38" s="20" t="s">
        <v>27</v>
      </c>
      <c r="B38" s="5">
        <f>+SUM(B39:B46)</f>
        <v>12773995.779999999</v>
      </c>
      <c r="C38" s="5">
        <f t="shared" ref="C38:D38" si="10">+SUM(C39:C46)</f>
        <v>0</v>
      </c>
      <c r="D38" s="5">
        <f t="shared" si="10"/>
        <v>919400</v>
      </c>
      <c r="E38" s="5">
        <f t="shared" ref="E38:O38" si="11">+SUM(E39:E46)</f>
        <v>843500</v>
      </c>
      <c r="F38" s="5">
        <f t="shared" si="11"/>
        <v>714000</v>
      </c>
      <c r="G38" s="5">
        <f t="shared" si="11"/>
        <v>1232000</v>
      </c>
      <c r="H38" s="5">
        <f t="shared" si="11"/>
        <v>764000</v>
      </c>
      <c r="I38" s="5">
        <f t="shared" si="11"/>
        <v>0</v>
      </c>
      <c r="J38" s="5">
        <f t="shared" si="11"/>
        <v>0</v>
      </c>
      <c r="K38" s="5">
        <f t="shared" si="11"/>
        <v>0</v>
      </c>
      <c r="L38" s="5">
        <f t="shared" si="11"/>
        <v>0</v>
      </c>
      <c r="M38" s="5">
        <f t="shared" si="11"/>
        <v>0</v>
      </c>
      <c r="N38" s="5">
        <f t="shared" si="11"/>
        <v>0</v>
      </c>
      <c r="O38" s="5">
        <f t="shared" si="11"/>
        <v>0</v>
      </c>
      <c r="P38" s="5">
        <f t="shared" ref="P38" si="12">+SUM(P39:P46)</f>
        <v>4472900</v>
      </c>
      <c r="Q38" s="24"/>
    </row>
    <row r="39" spans="1:17" x14ac:dyDescent="0.2">
      <c r="A39" s="19" t="s">
        <v>28</v>
      </c>
      <c r="B39" s="7">
        <v>4057495.78</v>
      </c>
      <c r="C39" s="7">
        <v>0</v>
      </c>
      <c r="D39" s="7">
        <v>197000</v>
      </c>
      <c r="E39" s="7">
        <v>124100</v>
      </c>
      <c r="F39" s="7">
        <v>0</v>
      </c>
      <c r="G39" s="7">
        <v>210000</v>
      </c>
      <c r="H39" s="7">
        <v>50000</v>
      </c>
      <c r="I39" s="7">
        <f>+SUM([1]Hoja1!K108:K112)</f>
        <v>0</v>
      </c>
      <c r="J39" s="7">
        <f>+SUM([1]Hoja1!L108:L112)</f>
        <v>0</v>
      </c>
      <c r="K39" s="7">
        <f>+SUM([1]Hoja1!M108:M112)</f>
        <v>0</v>
      </c>
      <c r="L39" s="7">
        <f>+SUM([1]Hoja1!N108:N112)</f>
        <v>0</v>
      </c>
      <c r="M39" s="7">
        <f>+SUM([1]Hoja1!O108:O112)</f>
        <v>0</v>
      </c>
      <c r="N39" s="7">
        <f>+SUM([1]Hoja1!P108:P112)</f>
        <v>0</v>
      </c>
      <c r="O39" s="7">
        <f>+SUM([1]Hoja1!Q108:Q112)</f>
        <v>0</v>
      </c>
      <c r="P39" s="7">
        <f t="shared" si="6"/>
        <v>581100</v>
      </c>
      <c r="Q39" s="12"/>
    </row>
    <row r="40" spans="1:17" x14ac:dyDescent="0.2">
      <c r="A40" s="19" t="s">
        <v>29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6"/>
        <v>0</v>
      </c>
      <c r="Q40" s="12"/>
    </row>
    <row r="41" spans="1:17" x14ac:dyDescent="0.2">
      <c r="A41" s="19" t="s">
        <v>30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6"/>
        <v>0</v>
      </c>
      <c r="Q41" s="12"/>
    </row>
    <row r="42" spans="1:17" x14ac:dyDescent="0.2">
      <c r="A42" s="19" t="s">
        <v>31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6"/>
        <v>0</v>
      </c>
      <c r="Q42" s="12"/>
    </row>
    <row r="43" spans="1:17" x14ac:dyDescent="0.2">
      <c r="A43" s="19" t="s">
        <v>32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6"/>
        <v>0</v>
      </c>
      <c r="Q43" s="12"/>
    </row>
    <row r="44" spans="1:17" x14ac:dyDescent="0.2">
      <c r="A44" s="19" t="s">
        <v>33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6"/>
        <v>0</v>
      </c>
      <c r="Q44" s="12"/>
    </row>
    <row r="45" spans="1:17" x14ac:dyDescent="0.2">
      <c r="A45" s="19" t="s">
        <v>34</v>
      </c>
      <c r="B45" s="7">
        <v>8716500</v>
      </c>
      <c r="C45" s="7">
        <v>0</v>
      </c>
      <c r="D45" s="7">
        <v>722400</v>
      </c>
      <c r="E45" s="7">
        <v>719400</v>
      </c>
      <c r="F45" s="7">
        <v>714000</v>
      </c>
      <c r="G45" s="7">
        <v>1022000</v>
      </c>
      <c r="H45" s="7">
        <v>714000</v>
      </c>
      <c r="I45" s="7">
        <f>+[1]Hoja1!K113</f>
        <v>0</v>
      </c>
      <c r="J45" s="7">
        <f>+[1]Hoja1!L113</f>
        <v>0</v>
      </c>
      <c r="K45" s="7">
        <f>+[1]Hoja1!M113</f>
        <v>0</v>
      </c>
      <c r="L45" s="7">
        <f>+[1]Hoja1!N113</f>
        <v>0</v>
      </c>
      <c r="M45" s="7">
        <f>+[1]Hoja1!O113</f>
        <v>0</v>
      </c>
      <c r="N45" s="7">
        <f>+[1]Hoja1!P113</f>
        <v>0</v>
      </c>
      <c r="O45" s="7">
        <f>+[1]Hoja1!Q113</f>
        <v>0</v>
      </c>
      <c r="P45" s="7">
        <f t="shared" si="6"/>
        <v>3891800</v>
      </c>
      <c r="Q45" s="12"/>
    </row>
    <row r="46" spans="1:17" x14ac:dyDescent="0.2">
      <c r="A46" s="19" t="s">
        <v>35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6"/>
        <v>0</v>
      </c>
      <c r="Q46" s="12"/>
    </row>
    <row r="47" spans="1:17" ht="15" x14ac:dyDescent="0.25">
      <c r="A47" s="20" t="s">
        <v>36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f t="shared" ref="H47:O47" si="13">+SUM(I48:I53)</f>
        <v>0</v>
      </c>
      <c r="J47" s="5">
        <f t="shared" si="13"/>
        <v>0</v>
      </c>
      <c r="K47" s="5">
        <f t="shared" si="13"/>
        <v>0</v>
      </c>
      <c r="L47" s="5">
        <f t="shared" si="13"/>
        <v>0</v>
      </c>
      <c r="M47" s="5">
        <f t="shared" si="13"/>
        <v>0</v>
      </c>
      <c r="N47" s="5">
        <f t="shared" si="13"/>
        <v>0</v>
      </c>
      <c r="O47" s="5">
        <f t="shared" si="13"/>
        <v>0</v>
      </c>
      <c r="P47" s="7">
        <f t="shared" si="6"/>
        <v>0</v>
      </c>
      <c r="Q47" s="12"/>
    </row>
    <row r="48" spans="1:17" x14ac:dyDescent="0.2">
      <c r="A48" s="19" t="s">
        <v>37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6"/>
        <v>0</v>
      </c>
      <c r="Q48" s="12"/>
    </row>
    <row r="49" spans="1:18" x14ac:dyDescent="0.2">
      <c r="A49" s="19" t="s">
        <v>38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6"/>
        <v>0</v>
      </c>
      <c r="Q49" s="12"/>
    </row>
    <row r="50" spans="1:18" x14ac:dyDescent="0.2">
      <c r="A50" s="19" t="s">
        <v>39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6"/>
        <v>0</v>
      </c>
      <c r="Q50" s="12"/>
    </row>
    <row r="51" spans="1:18" x14ac:dyDescent="0.2">
      <c r="A51" s="19" t="s">
        <v>40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6"/>
        <v>0</v>
      </c>
      <c r="Q51" s="12"/>
    </row>
    <row r="52" spans="1:18" x14ac:dyDescent="0.2">
      <c r="A52" s="19" t="s">
        <v>41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6"/>
        <v>0</v>
      </c>
      <c r="Q52" s="12"/>
    </row>
    <row r="53" spans="1:18" x14ac:dyDescent="0.2">
      <c r="A53" s="19" t="s">
        <v>42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6"/>
        <v>0</v>
      </c>
      <c r="Q53" s="12"/>
    </row>
    <row r="54" spans="1:18" ht="15" x14ac:dyDescent="0.25">
      <c r="A54" s="20" t="s">
        <v>43</v>
      </c>
      <c r="B54" s="5">
        <f>+SUM(B55:B63)</f>
        <v>50319594</v>
      </c>
      <c r="C54" s="5">
        <f t="shared" ref="C54:D54" si="14">+SUM(C55:C63)</f>
        <v>0</v>
      </c>
      <c r="D54" s="5">
        <f t="shared" si="14"/>
        <v>353585.82</v>
      </c>
      <c r="E54" s="5">
        <f t="shared" ref="E54:P54" si="15">+SUM(E55:E63)</f>
        <v>16083.4</v>
      </c>
      <c r="F54" s="5">
        <f t="shared" si="15"/>
        <v>733476.86</v>
      </c>
      <c r="G54" s="5">
        <f t="shared" si="15"/>
        <v>1336182.01</v>
      </c>
      <c r="H54" s="5">
        <f t="shared" si="15"/>
        <v>4125058.51</v>
      </c>
      <c r="I54" s="5">
        <f t="shared" si="15"/>
        <v>0</v>
      </c>
      <c r="J54" s="5">
        <f t="shared" si="15"/>
        <v>0</v>
      </c>
      <c r="K54" s="5">
        <f t="shared" si="15"/>
        <v>0</v>
      </c>
      <c r="L54" s="5">
        <f t="shared" si="15"/>
        <v>0</v>
      </c>
      <c r="M54" s="5">
        <f t="shared" si="15"/>
        <v>0</v>
      </c>
      <c r="N54" s="5">
        <f t="shared" si="15"/>
        <v>0</v>
      </c>
      <c r="O54" s="5">
        <f t="shared" si="15"/>
        <v>0</v>
      </c>
      <c r="P54" s="5">
        <f t="shared" si="15"/>
        <v>6564386.6000000006</v>
      </c>
      <c r="Q54" s="12"/>
      <c r="R54" s="14"/>
    </row>
    <row r="55" spans="1:18" x14ac:dyDescent="0.2">
      <c r="A55" s="19" t="s">
        <v>44</v>
      </c>
      <c r="B55" s="7">
        <v>16571594</v>
      </c>
      <c r="C55" s="7">
        <v>0</v>
      </c>
      <c r="D55" s="7">
        <v>353585.82</v>
      </c>
      <c r="E55" s="7">
        <v>16083.4</v>
      </c>
      <c r="F55" s="7">
        <v>395772</v>
      </c>
      <c r="G55" s="7">
        <v>1336182.01</v>
      </c>
      <c r="H55" s="7">
        <v>4125058.51</v>
      </c>
      <c r="I55" s="7">
        <f>+SUM([1]Hoja1!K115:K117)</f>
        <v>0</v>
      </c>
      <c r="J55" s="7">
        <f>+SUM([1]Hoja1!L115:L117)</f>
        <v>0</v>
      </c>
      <c r="K55" s="7">
        <f>+SUM([1]Hoja1!M115:M117)</f>
        <v>0</v>
      </c>
      <c r="L55" s="7">
        <f>+SUM([1]Hoja1!N115:N117)</f>
        <v>0</v>
      </c>
      <c r="M55" s="7">
        <f>+SUM([1]Hoja1!O115:O117)</f>
        <v>0</v>
      </c>
      <c r="N55" s="7">
        <f>+SUM([1]Hoja1!P115:P117)</f>
        <v>0</v>
      </c>
      <c r="O55" s="7">
        <f>+SUM([1]Hoja1!Q115:Q117)</f>
        <v>0</v>
      </c>
      <c r="P55" s="7">
        <f t="shared" ref="P55:P63" si="16">SUM(D55:O55)</f>
        <v>6226681.7400000002</v>
      </c>
      <c r="Q55" s="12"/>
    </row>
    <row r="56" spans="1:18" x14ac:dyDescent="0.2">
      <c r="A56" s="19" t="s">
        <v>45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f>+[1]Hoja1!K118</f>
        <v>0</v>
      </c>
      <c r="J56" s="7">
        <f>+[1]Hoja1!L118</f>
        <v>0</v>
      </c>
      <c r="K56" s="7">
        <f>+[1]Hoja1!M118</f>
        <v>0</v>
      </c>
      <c r="L56" s="7">
        <f>+[1]Hoja1!N118</f>
        <v>0</v>
      </c>
      <c r="M56" s="7">
        <f>+[1]Hoja1!O118</f>
        <v>0</v>
      </c>
      <c r="N56" s="7">
        <f>+[1]Hoja1!P118</f>
        <v>0</v>
      </c>
      <c r="O56" s="7">
        <f>+[1]Hoja1!Q118</f>
        <v>0</v>
      </c>
      <c r="P56" s="7">
        <f t="shared" si="16"/>
        <v>0</v>
      </c>
      <c r="Q56" s="12"/>
    </row>
    <row r="57" spans="1:18" x14ac:dyDescent="0.2">
      <c r="A57" s="19" t="s">
        <v>46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f t="shared" si="16"/>
        <v>0</v>
      </c>
      <c r="Q57" s="12"/>
    </row>
    <row r="58" spans="1:18" x14ac:dyDescent="0.2">
      <c r="A58" s="19" t="s">
        <v>47</v>
      </c>
      <c r="B58" s="7">
        <v>26613000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f>+[1]Hoja1!K119</f>
        <v>0</v>
      </c>
      <c r="J58" s="7">
        <f>+[1]Hoja1!L119</f>
        <v>0</v>
      </c>
      <c r="K58" s="7">
        <f>+[1]Hoja1!M119</f>
        <v>0</v>
      </c>
      <c r="L58" s="7">
        <f>+[1]Hoja1!N119</f>
        <v>0</v>
      </c>
      <c r="M58" s="7">
        <f>+[1]Hoja1!O119</f>
        <v>0</v>
      </c>
      <c r="N58" s="7">
        <f>+[1]Hoja1!P119</f>
        <v>0</v>
      </c>
      <c r="O58" s="7">
        <f>+[1]Hoja1!Q119</f>
        <v>0</v>
      </c>
      <c r="P58" s="7">
        <f t="shared" si="16"/>
        <v>0</v>
      </c>
      <c r="Q58" s="12"/>
    </row>
    <row r="59" spans="1:18" x14ac:dyDescent="0.2">
      <c r="A59" s="19" t="s">
        <v>48</v>
      </c>
      <c r="B59" s="7">
        <v>7135000</v>
      </c>
      <c r="C59" s="7">
        <v>0</v>
      </c>
      <c r="D59" s="7">
        <v>0</v>
      </c>
      <c r="E59" s="7">
        <v>0</v>
      </c>
      <c r="F59" s="7">
        <v>337704.86</v>
      </c>
      <c r="G59" s="7">
        <v>0</v>
      </c>
      <c r="H59" s="7">
        <v>0</v>
      </c>
      <c r="I59" s="7">
        <f>+SUM([1]Hoja1!K120:K121)</f>
        <v>0</v>
      </c>
      <c r="J59" s="7">
        <f>+SUM([1]Hoja1!L120:L121)</f>
        <v>0</v>
      </c>
      <c r="K59" s="7">
        <f>+SUM([1]Hoja1!M120:M121)</f>
        <v>0</v>
      </c>
      <c r="L59" s="7">
        <f>+SUM([1]Hoja1!N120:N121)</f>
        <v>0</v>
      </c>
      <c r="M59" s="7">
        <f>+SUM([1]Hoja1!O120:O121)</f>
        <v>0</v>
      </c>
      <c r="N59" s="7">
        <f>+SUM([1]Hoja1!P120:P121)</f>
        <v>0</v>
      </c>
      <c r="O59" s="7">
        <f>+SUM([1]Hoja1!Q120:Q121)</f>
        <v>0</v>
      </c>
      <c r="P59" s="7">
        <f t="shared" si="16"/>
        <v>337704.86</v>
      </c>
      <c r="Q59" s="12"/>
    </row>
    <row r="60" spans="1:18" x14ac:dyDescent="0.2">
      <c r="A60" s="19" t="s">
        <v>49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f t="shared" si="16"/>
        <v>0</v>
      </c>
      <c r="Q60" s="12"/>
    </row>
    <row r="61" spans="1:18" x14ac:dyDescent="0.2">
      <c r="A61" s="19" t="s">
        <v>50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f t="shared" si="16"/>
        <v>0</v>
      </c>
      <c r="Q61" s="12"/>
    </row>
    <row r="62" spans="1:18" x14ac:dyDescent="0.2">
      <c r="A62" s="19" t="s">
        <v>51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f t="shared" si="16"/>
        <v>0</v>
      </c>
      <c r="Q62" s="12"/>
    </row>
    <row r="63" spans="1:18" x14ac:dyDescent="0.2">
      <c r="A63" s="19" t="s">
        <v>52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f t="shared" si="16"/>
        <v>0</v>
      </c>
      <c r="Q63" s="12"/>
    </row>
    <row r="64" spans="1:18" ht="15" x14ac:dyDescent="0.25">
      <c r="A64" s="20" t="s">
        <v>53</v>
      </c>
      <c r="B64" s="5">
        <f>+SUM(B65:B68)</f>
        <v>111241717.17</v>
      </c>
      <c r="C64" s="5">
        <f t="shared" ref="C64" si="17">+SUM(C65:C68)</f>
        <v>0</v>
      </c>
      <c r="D64" s="5">
        <v>0</v>
      </c>
      <c r="E64" s="5">
        <v>0</v>
      </c>
      <c r="F64" s="5">
        <v>0</v>
      </c>
      <c r="G64" s="5">
        <v>0</v>
      </c>
      <c r="H64" s="5">
        <f t="shared" ref="H64:O64" si="18">+SUM(H65:H68)</f>
        <v>0</v>
      </c>
      <c r="I64" s="5">
        <f t="shared" si="18"/>
        <v>0</v>
      </c>
      <c r="J64" s="5">
        <f t="shared" si="18"/>
        <v>0</v>
      </c>
      <c r="K64" s="5">
        <f t="shared" si="18"/>
        <v>0</v>
      </c>
      <c r="L64" s="5">
        <f t="shared" si="18"/>
        <v>0</v>
      </c>
      <c r="M64" s="5">
        <f t="shared" si="18"/>
        <v>0</v>
      </c>
      <c r="N64" s="5">
        <f t="shared" si="18"/>
        <v>0</v>
      </c>
      <c r="O64" s="5">
        <f t="shared" si="18"/>
        <v>0</v>
      </c>
      <c r="P64" s="5">
        <f t="shared" ref="P64" si="19">+SUM(P65:P68)</f>
        <v>0</v>
      </c>
      <c r="Q64" s="12"/>
    </row>
    <row r="65" spans="1:17" x14ac:dyDescent="0.2">
      <c r="A65" s="19" t="s">
        <v>54</v>
      </c>
      <c r="B65" s="7">
        <f>+[1]Hoja1!D122</f>
        <v>111241717.17</v>
      </c>
      <c r="C65" s="7">
        <f>+[1]Hoja1!E122</f>
        <v>0</v>
      </c>
      <c r="D65" s="7">
        <v>0</v>
      </c>
      <c r="E65" s="7">
        <v>0</v>
      </c>
      <c r="F65" s="7">
        <v>0</v>
      </c>
      <c r="G65" s="7">
        <v>0</v>
      </c>
      <c r="H65" s="7">
        <f>+[1]Hoja1!J122</f>
        <v>0</v>
      </c>
      <c r="I65" s="7">
        <f>+[1]Hoja1!K122</f>
        <v>0</v>
      </c>
      <c r="J65" s="7">
        <f>+[1]Hoja1!L122</f>
        <v>0</v>
      </c>
      <c r="K65" s="7">
        <f>+[1]Hoja1!M122</f>
        <v>0</v>
      </c>
      <c r="L65" s="7">
        <f>+[1]Hoja1!N122</f>
        <v>0</v>
      </c>
      <c r="M65" s="7">
        <f>+[1]Hoja1!O122</f>
        <v>0</v>
      </c>
      <c r="N65" s="7">
        <f>+[1]Hoja1!P122</f>
        <v>0</v>
      </c>
      <c r="O65" s="7">
        <f>+[1]Hoja1!Q122</f>
        <v>0</v>
      </c>
      <c r="P65" s="7">
        <f t="shared" ref="P65:P68" si="20">SUM(D65:O65)</f>
        <v>0</v>
      </c>
      <c r="Q65" s="12"/>
    </row>
    <row r="66" spans="1:17" x14ac:dyDescent="0.2">
      <c r="A66" s="19" t="s">
        <v>55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f t="shared" si="20"/>
        <v>0</v>
      </c>
      <c r="Q66" s="12"/>
    </row>
    <row r="67" spans="1:17" x14ac:dyDescent="0.2">
      <c r="A67" s="19" t="s">
        <v>56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f t="shared" si="20"/>
        <v>0</v>
      </c>
      <c r="Q67" s="12"/>
    </row>
    <row r="68" spans="1:17" ht="25.5" x14ac:dyDescent="0.2">
      <c r="A68" s="19" t="s">
        <v>57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f t="shared" si="20"/>
        <v>0</v>
      </c>
      <c r="Q68" s="12"/>
    </row>
    <row r="69" spans="1:17" x14ac:dyDescent="0.2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3" spans="1:17" ht="27.75" x14ac:dyDescent="0.2">
      <c r="A73" s="32" t="s">
        <v>93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</row>
    <row r="74" spans="1:17" ht="20.25" x14ac:dyDescent="0.2">
      <c r="A74" s="34" t="s">
        <v>94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</row>
    <row r="75" spans="1:17" ht="18" x14ac:dyDescent="0.2">
      <c r="A75" s="36">
        <f>+A5</f>
        <v>2024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</row>
    <row r="76" spans="1:17" ht="15" x14ac:dyDescent="0.2">
      <c r="A76" s="38" t="s">
        <v>90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</row>
    <row r="77" spans="1:17" ht="15" x14ac:dyDescent="0.2">
      <c r="A77" s="39" t="s">
        <v>76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</row>
    <row r="79" spans="1:17" ht="15" x14ac:dyDescent="0.2">
      <c r="A79" s="25" t="s">
        <v>66</v>
      </c>
      <c r="B79" s="27" t="s">
        <v>92</v>
      </c>
      <c r="C79" s="27" t="s">
        <v>91</v>
      </c>
      <c r="D79" s="29" t="s">
        <v>98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1"/>
    </row>
    <row r="80" spans="1:17" ht="15" x14ac:dyDescent="0.25">
      <c r="A80" s="26"/>
      <c r="B80" s="28"/>
      <c r="C80" s="28"/>
      <c r="D80" s="15" t="s">
        <v>78</v>
      </c>
      <c r="E80" s="15" t="s">
        <v>79</v>
      </c>
      <c r="F80" s="15" t="s">
        <v>80</v>
      </c>
      <c r="G80" s="15" t="s">
        <v>81</v>
      </c>
      <c r="H80" s="16" t="s">
        <v>82</v>
      </c>
      <c r="I80" s="15" t="s">
        <v>83</v>
      </c>
      <c r="J80" s="16" t="s">
        <v>84</v>
      </c>
      <c r="K80" s="15" t="s">
        <v>85</v>
      </c>
      <c r="L80" s="15" t="s">
        <v>86</v>
      </c>
      <c r="M80" s="15" t="s">
        <v>87</v>
      </c>
      <c r="N80" s="15" t="s">
        <v>88</v>
      </c>
      <c r="O80" s="16" t="s">
        <v>89</v>
      </c>
      <c r="P80" s="15" t="s">
        <v>77</v>
      </c>
    </row>
    <row r="81" spans="1:16" ht="15" x14ac:dyDescent="0.25">
      <c r="A81" s="20" t="s">
        <v>58</v>
      </c>
      <c r="B81" s="5">
        <f>+SUM(B82:B83)</f>
        <v>0</v>
      </c>
      <c r="C81" s="5">
        <f t="shared" ref="C81" si="21">+SUM(C82:C83)</f>
        <v>0</v>
      </c>
      <c r="D81" s="5">
        <f t="shared" ref="D81" si="22">+SUM(D82:D83)</f>
        <v>0</v>
      </c>
      <c r="E81" s="5">
        <f t="shared" ref="E81" si="23">+SUM(E82:E83)</f>
        <v>0</v>
      </c>
      <c r="F81" s="5">
        <f t="shared" ref="F81" si="24">+SUM(F82:F83)</f>
        <v>0</v>
      </c>
      <c r="G81" s="5">
        <f t="shared" ref="G81" si="25">+SUM(G82:G83)</f>
        <v>0</v>
      </c>
      <c r="H81" s="5">
        <f t="shared" ref="H81" si="26">+SUM(H82:H83)</f>
        <v>0</v>
      </c>
      <c r="I81" s="5">
        <f t="shared" ref="I81" si="27">+SUM(I82:I83)</f>
        <v>0</v>
      </c>
      <c r="J81" s="5">
        <f t="shared" ref="J81" si="28">+SUM(J82:J83)</f>
        <v>0</v>
      </c>
      <c r="K81" s="5">
        <f t="shared" ref="K81" si="29">+SUM(K82:K83)</f>
        <v>0</v>
      </c>
      <c r="L81" s="5">
        <f t="shared" ref="L81" si="30">+SUM(L82:L83)</f>
        <v>0</v>
      </c>
      <c r="M81" s="5">
        <f t="shared" ref="M81" si="31">+SUM(M82:M83)</f>
        <v>0</v>
      </c>
      <c r="N81" s="5">
        <f t="shared" ref="N81" si="32">+SUM(N82:N83)</f>
        <v>0</v>
      </c>
      <c r="O81" s="5">
        <f t="shared" ref="O81" si="33">+SUM(O82:O83)</f>
        <v>0</v>
      </c>
      <c r="P81" s="5">
        <f t="shared" ref="P81" si="34">+SUM(P82:P83)</f>
        <v>0</v>
      </c>
    </row>
    <row r="82" spans="1:16" x14ac:dyDescent="0.2">
      <c r="A82" s="19" t="s">
        <v>59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f t="shared" ref="P82:P83" si="35">SUM(D82:O82)</f>
        <v>0</v>
      </c>
    </row>
    <row r="83" spans="1:16" x14ac:dyDescent="0.2">
      <c r="A83" s="19" t="s">
        <v>60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f t="shared" si="35"/>
        <v>0</v>
      </c>
    </row>
    <row r="84" spans="1:16" ht="15" x14ac:dyDescent="0.25">
      <c r="A84" s="20" t="s">
        <v>61</v>
      </c>
      <c r="B84" s="5">
        <f>+SUM(B85:B87)</f>
        <v>0</v>
      </c>
      <c r="C84" s="5">
        <f t="shared" ref="C84" si="36">+SUM(C85:C87)</f>
        <v>0</v>
      </c>
      <c r="D84" s="5">
        <f t="shared" ref="D84" si="37">+SUM(D85:D87)</f>
        <v>0</v>
      </c>
      <c r="E84" s="5">
        <f t="shared" ref="E84" si="38">+SUM(E85:E87)</f>
        <v>0</v>
      </c>
      <c r="F84" s="5">
        <f t="shared" ref="F84" si="39">+SUM(F85:F87)</f>
        <v>0</v>
      </c>
      <c r="G84" s="5">
        <f t="shared" ref="G84" si="40">+SUM(G85:G87)</f>
        <v>0</v>
      </c>
      <c r="H84" s="5">
        <f t="shared" ref="H84" si="41">+SUM(H85:H87)</f>
        <v>0</v>
      </c>
      <c r="I84" s="5">
        <f t="shared" ref="I84" si="42">+SUM(I85:I87)</f>
        <v>0</v>
      </c>
      <c r="J84" s="5">
        <f t="shared" ref="J84" si="43">+SUM(J85:J87)</f>
        <v>0</v>
      </c>
      <c r="K84" s="5">
        <f t="shared" ref="K84" si="44">+SUM(K85:K87)</f>
        <v>0</v>
      </c>
      <c r="L84" s="5">
        <f t="shared" ref="L84" si="45">+SUM(L85:L87)</f>
        <v>0</v>
      </c>
      <c r="M84" s="5">
        <f t="shared" ref="M84" si="46">+SUM(M85:M87)</f>
        <v>0</v>
      </c>
      <c r="N84" s="5">
        <f t="shared" ref="N84" si="47">+SUM(N85:N87)</f>
        <v>0</v>
      </c>
      <c r="O84" s="5">
        <f t="shared" ref="O84" si="48">+SUM(O85:O87)</f>
        <v>0</v>
      </c>
      <c r="P84" s="5">
        <f t="shared" ref="P84" si="49">+SUM(P85:P87)</f>
        <v>0</v>
      </c>
    </row>
    <row r="85" spans="1:16" x14ac:dyDescent="0.2">
      <c r="A85" s="19" t="s">
        <v>62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f t="shared" ref="P85:P87" si="50">SUM(D85:O85)</f>
        <v>0</v>
      </c>
    </row>
    <row r="86" spans="1:16" x14ac:dyDescent="0.2">
      <c r="A86" s="19" t="s">
        <v>63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f t="shared" si="50"/>
        <v>0</v>
      </c>
    </row>
    <row r="87" spans="1:16" x14ac:dyDescent="0.2">
      <c r="A87" s="19" t="s">
        <v>64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f t="shared" si="50"/>
        <v>0</v>
      </c>
    </row>
    <row r="88" spans="1:16" ht="15" x14ac:dyDescent="0.25">
      <c r="A88" s="21" t="s">
        <v>67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15" x14ac:dyDescent="0.25">
      <c r="A89" s="20" t="s">
        <v>68</v>
      </c>
      <c r="B89" s="5">
        <f>+SUM(B90:B91)</f>
        <v>0</v>
      </c>
      <c r="C89" s="5">
        <f t="shared" ref="C89" si="51">+SUM(C90:C91)</f>
        <v>0</v>
      </c>
      <c r="D89" s="5">
        <f t="shared" ref="D89" si="52">+SUM(D90:D91)</f>
        <v>0</v>
      </c>
      <c r="E89" s="5">
        <f t="shared" ref="E89" si="53">+SUM(E90:E91)</f>
        <v>0</v>
      </c>
      <c r="F89" s="5">
        <f t="shared" ref="F89" si="54">+SUM(F90:F91)</f>
        <v>0</v>
      </c>
      <c r="G89" s="5">
        <f t="shared" ref="G89" si="55">+SUM(G90:G91)</f>
        <v>0</v>
      </c>
      <c r="H89" s="5">
        <f t="shared" ref="H89" si="56">+SUM(H90:H91)</f>
        <v>0</v>
      </c>
      <c r="I89" s="5">
        <f t="shared" ref="I89" si="57">+SUM(I90:I91)</f>
        <v>0</v>
      </c>
      <c r="J89" s="5">
        <f t="shared" ref="J89" si="58">+SUM(J90:J91)</f>
        <v>0</v>
      </c>
      <c r="K89" s="5">
        <f t="shared" ref="K89" si="59">+SUM(K90:K91)</f>
        <v>0</v>
      </c>
      <c r="L89" s="5">
        <f t="shared" ref="L89" si="60">+SUM(L90:L91)</f>
        <v>0</v>
      </c>
      <c r="M89" s="5">
        <f t="shared" ref="M89" si="61">+SUM(M90:M91)</f>
        <v>0</v>
      </c>
      <c r="N89" s="5">
        <f t="shared" ref="N89" si="62">+SUM(N90:N91)</f>
        <v>0</v>
      </c>
      <c r="O89" s="5">
        <f t="shared" ref="O89" si="63">+SUM(O90:O91)</f>
        <v>0</v>
      </c>
      <c r="P89" s="5">
        <f t="shared" ref="P89" si="64">+SUM(P90:P91)</f>
        <v>0</v>
      </c>
    </row>
    <row r="90" spans="1:16" x14ac:dyDescent="0.2">
      <c r="A90" s="19" t="s">
        <v>69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f t="shared" ref="P90:P91" si="65">SUM(D90:O90)</f>
        <v>0</v>
      </c>
    </row>
    <row r="91" spans="1:16" x14ac:dyDescent="0.2">
      <c r="A91" s="19" t="s">
        <v>70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f t="shared" si="65"/>
        <v>0</v>
      </c>
    </row>
    <row r="92" spans="1:16" ht="15" x14ac:dyDescent="0.25">
      <c r="A92" s="20" t="s">
        <v>71</v>
      </c>
      <c r="B92" s="5">
        <f>+SUM(B93:B94)</f>
        <v>0</v>
      </c>
      <c r="C92" s="5">
        <f t="shared" ref="C92" si="66">+SUM(C93:C94)</f>
        <v>0</v>
      </c>
      <c r="D92" s="5">
        <f t="shared" ref="D92" si="67">+SUM(D93:D94)</f>
        <v>0</v>
      </c>
      <c r="E92" s="5">
        <f t="shared" ref="E92" si="68">+SUM(E93:E94)</f>
        <v>0</v>
      </c>
      <c r="F92" s="5">
        <f t="shared" ref="F92" si="69">+SUM(F93:F94)</f>
        <v>0</v>
      </c>
      <c r="G92" s="5">
        <f t="shared" ref="G92" si="70">+SUM(G93:G94)</f>
        <v>0</v>
      </c>
      <c r="H92" s="5">
        <f t="shared" ref="H92" si="71">+SUM(H93:H94)</f>
        <v>0</v>
      </c>
      <c r="I92" s="5">
        <f t="shared" ref="I92" si="72">+SUM(I93:I94)</f>
        <v>0</v>
      </c>
      <c r="J92" s="5">
        <f t="shared" ref="J92" si="73">+SUM(J93:J94)</f>
        <v>0</v>
      </c>
      <c r="K92" s="5">
        <f t="shared" ref="K92" si="74">+SUM(K93:K94)</f>
        <v>0</v>
      </c>
      <c r="L92" s="5">
        <f t="shared" ref="L92" si="75">+SUM(L93:L94)</f>
        <v>0</v>
      </c>
      <c r="M92" s="5">
        <f t="shared" ref="M92" si="76">+SUM(M93:M94)</f>
        <v>0</v>
      </c>
      <c r="N92" s="5">
        <f t="shared" ref="N92" si="77">+SUM(N93:N94)</f>
        <v>0</v>
      </c>
      <c r="O92" s="5">
        <f t="shared" ref="O92" si="78">+SUM(O93:O94)</f>
        <v>0</v>
      </c>
      <c r="P92" s="5">
        <f t="shared" ref="P92" si="79">+SUM(P93:P94)</f>
        <v>0</v>
      </c>
    </row>
    <row r="93" spans="1:16" x14ac:dyDescent="0.2">
      <c r="A93" s="19" t="s">
        <v>72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f t="shared" ref="P93:P94" si="80">SUM(D93:O93)</f>
        <v>0</v>
      </c>
    </row>
    <row r="94" spans="1:16" x14ac:dyDescent="0.2">
      <c r="A94" s="19" t="s">
        <v>73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f t="shared" si="80"/>
        <v>0</v>
      </c>
    </row>
    <row r="95" spans="1:16" ht="15" x14ac:dyDescent="0.25">
      <c r="A95" s="20" t="s">
        <v>74</v>
      </c>
      <c r="B95" s="5">
        <f>+B96</f>
        <v>0</v>
      </c>
      <c r="C95" s="5">
        <f t="shared" ref="C95" si="81">+C96</f>
        <v>0</v>
      </c>
      <c r="D95" s="5">
        <f t="shared" ref="D95" si="82">+D96</f>
        <v>0</v>
      </c>
      <c r="E95" s="5">
        <f t="shared" ref="E95" si="83">+E96</f>
        <v>0</v>
      </c>
      <c r="F95" s="5">
        <f t="shared" ref="F95" si="84">+F96</f>
        <v>0</v>
      </c>
      <c r="G95" s="5">
        <f t="shared" ref="G95" si="85">+G96</f>
        <v>0</v>
      </c>
      <c r="H95" s="5">
        <f t="shared" ref="H95" si="86">+H96</f>
        <v>0</v>
      </c>
      <c r="I95" s="5">
        <f t="shared" ref="I95" si="87">+I96</f>
        <v>0</v>
      </c>
      <c r="J95" s="5">
        <f t="shared" ref="J95" si="88">+J96</f>
        <v>0</v>
      </c>
      <c r="K95" s="5">
        <f t="shared" ref="K95" si="89">+K96</f>
        <v>0</v>
      </c>
      <c r="L95" s="5">
        <f t="shared" ref="L95" si="90">+L96</f>
        <v>0</v>
      </c>
      <c r="M95" s="5">
        <f t="shared" ref="M95" si="91">+M96</f>
        <v>0</v>
      </c>
      <c r="N95" s="5">
        <f t="shared" ref="N95" si="92">+N96</f>
        <v>0</v>
      </c>
      <c r="O95" s="5">
        <f t="shared" ref="O95" si="93">+O96</f>
        <v>0</v>
      </c>
      <c r="P95" s="5">
        <f t="shared" ref="P95" si="94">+P96</f>
        <v>0</v>
      </c>
    </row>
    <row r="96" spans="1:16" x14ac:dyDescent="0.2">
      <c r="A96" s="19" t="s">
        <v>75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f>SUM(D96:O96)</f>
        <v>0</v>
      </c>
    </row>
    <row r="97" spans="1:16" s="17" customFormat="1" ht="15" x14ac:dyDescent="0.25">
      <c r="A97" s="9" t="s">
        <v>65</v>
      </c>
      <c r="B97" s="10">
        <f t="shared" ref="B97:P97" si="95">+B12+B18+B28+B38+B54+B64+B81+B84+B89+B92+B95</f>
        <v>760118814.17297852</v>
      </c>
      <c r="C97" s="10">
        <f t="shared" si="95"/>
        <v>0</v>
      </c>
      <c r="D97" s="10">
        <f t="shared" si="95"/>
        <v>38017234.950000003</v>
      </c>
      <c r="E97" s="10">
        <f t="shared" si="95"/>
        <v>25033429.760000002</v>
      </c>
      <c r="F97" s="10">
        <f t="shared" si="95"/>
        <v>38366594.050000004</v>
      </c>
      <c r="G97" s="10">
        <f t="shared" si="95"/>
        <v>41458104.509999998</v>
      </c>
      <c r="H97" s="10">
        <f t="shared" si="95"/>
        <v>44110006.410000004</v>
      </c>
      <c r="I97" s="10">
        <f t="shared" si="95"/>
        <v>0</v>
      </c>
      <c r="J97" s="10">
        <f t="shared" si="95"/>
        <v>0</v>
      </c>
      <c r="K97" s="10">
        <f t="shared" si="95"/>
        <v>0</v>
      </c>
      <c r="L97" s="10">
        <f t="shared" si="95"/>
        <v>0</v>
      </c>
      <c r="M97" s="10">
        <f t="shared" si="95"/>
        <v>0</v>
      </c>
      <c r="N97" s="10">
        <f t="shared" si="95"/>
        <v>0</v>
      </c>
      <c r="O97" s="10">
        <f t="shared" si="95"/>
        <v>0</v>
      </c>
      <c r="P97" s="10">
        <f t="shared" si="95"/>
        <v>186985369.68000001</v>
      </c>
    </row>
    <row r="98" spans="1:16" x14ac:dyDescent="0.2">
      <c r="A98" s="11" t="s">
        <v>95</v>
      </c>
      <c r="D98" s="12"/>
      <c r="E98" s="12"/>
      <c r="F98" s="12"/>
      <c r="G98" s="12"/>
      <c r="H98" s="12"/>
      <c r="I98" s="12"/>
      <c r="J98" s="12"/>
      <c r="K98" s="12"/>
      <c r="L98" s="12"/>
    </row>
    <row r="99" spans="1:16" x14ac:dyDescent="0.2">
      <c r="A99" s="11" t="s">
        <v>99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x14ac:dyDescent="0.2">
      <c r="A100" s="13" t="s">
        <v>100</v>
      </c>
      <c r="P100" s="12"/>
    </row>
    <row r="101" spans="1:16" x14ac:dyDescent="0.2">
      <c r="P101" s="12"/>
    </row>
    <row r="102" spans="1:16" x14ac:dyDescent="0.2">
      <c r="P102" s="14"/>
    </row>
    <row r="103" spans="1:16" ht="15" x14ac:dyDescent="0.25">
      <c r="C103" s="1" t="s">
        <v>96</v>
      </c>
      <c r="D103" s="12"/>
      <c r="K103" s="2" t="s">
        <v>97</v>
      </c>
    </row>
    <row r="115" spans="2:2" x14ac:dyDescent="0.2">
      <c r="B115" s="14"/>
    </row>
  </sheetData>
  <sheetProtection algorithmName="SHA-512" hashValue="eNd8PI55x5A/K3QCHs22aFZBgK7GDrR+FRlL8ALztUnFweqPJ+CqiNppO30kl9RQ8D1sdhN15m+sgWQpIwFBXg==" saltValue="ST/rNb9GYqhZh6Nh4RJJrQ==" spinCount="100000" sheet="1" objects="1" scenarios="1"/>
  <mergeCells count="18">
    <mergeCell ref="A7:P7"/>
    <mergeCell ref="D9:P9"/>
    <mergeCell ref="A3:P3"/>
    <mergeCell ref="A4:P4"/>
    <mergeCell ref="A9:A10"/>
    <mergeCell ref="B9:B10"/>
    <mergeCell ref="C9:C10"/>
    <mergeCell ref="A5:P5"/>
    <mergeCell ref="A6:P6"/>
    <mergeCell ref="A79:A80"/>
    <mergeCell ref="B79:B80"/>
    <mergeCell ref="C79:C80"/>
    <mergeCell ref="D79:P79"/>
    <mergeCell ref="A73:P73"/>
    <mergeCell ref="A74:P74"/>
    <mergeCell ref="A75:P75"/>
    <mergeCell ref="A76:P76"/>
    <mergeCell ref="A77:P77"/>
  </mergeCells>
  <pageMargins left="0.70866141732283472" right="0.70866141732283472" top="0.74803149606299213" bottom="0.74803149606299213" header="0.31496062992125984" footer="0.31496062992125984"/>
  <pageSetup paperSize="5" scale="49" orientation="landscape" r:id="rId1"/>
  <ignoredErrors>
    <ignoredError sqref="C96:P96 C81:O95 E38:P38 I15:P17 I14:P14 E18:O18 D12 B18 D18 B28 D28 B53:C53 B38 D38 B54 D54 B65:C68 B64 E28:O28 I19:O27 I29:P37 E54:P54 I39:P48 E67:P68 I55:P55 I13:O13 I49:P49 H61:P66 I50:P52 I53:P53 I56:P60" formulaRange="1"/>
    <ignoredError sqref="P81:P95 P18:P28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6B47BA-6646-430C-B03B-3D35749CFD8E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www.w3.org/XML/1998/namespace"/>
    <ds:schemaRef ds:uri="a425c96b-313c-43ce-820c-dafd782290ad"/>
    <ds:schemaRef ds:uri="864ad79e-96ee-430a-bb0e-de714f4396a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1008F13-3C3C-4DC3-B043-55F8CDC95A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2024-04-05T15:35:15Z</cp:lastPrinted>
  <dcterms:created xsi:type="dcterms:W3CDTF">2021-07-29T18:58:50Z</dcterms:created>
  <dcterms:modified xsi:type="dcterms:W3CDTF">2024-06-04T13:06:26Z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