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olasco\Desktop\"/>
    </mc:Choice>
  </mc:AlternateContent>
  <xr:revisionPtr revIDLastSave="0" documentId="8_{96079494-00D9-4E96-B7DB-7ED544642670}" xr6:coauthVersionLast="47" xr6:coauthVersionMax="47" xr10:uidLastSave="{00000000-0000-0000-0000-000000000000}"/>
  <bookViews>
    <workbookView xWindow="-108" yWindow="-108" windowWidth="23256" windowHeight="12576" xr2:uid="{784E5D24-0E0A-4A1C-AEDB-8C414D77F257}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54" i="2"/>
  <c r="D64" i="2"/>
  <c r="D38" i="2"/>
  <c r="D28" i="2"/>
  <c r="D12" i="2"/>
  <c r="P68" i="2"/>
  <c r="P67" i="2"/>
  <c r="P66" i="2"/>
  <c r="O65" i="2"/>
  <c r="O64" i="2" s="1"/>
  <c r="N65" i="2"/>
  <c r="N64" i="2" s="1"/>
  <c r="M65" i="2"/>
  <c r="M64" i="2" s="1"/>
  <c r="L65" i="2"/>
  <c r="K65" i="2"/>
  <c r="J65" i="2"/>
  <c r="I65" i="2"/>
  <c r="I64" i="2" s="1"/>
  <c r="H65" i="2"/>
  <c r="H64" i="2" s="1"/>
  <c r="G65" i="2"/>
  <c r="G64" i="2" s="1"/>
  <c r="F65" i="2"/>
  <c r="F64" i="2" s="1"/>
  <c r="E65" i="2"/>
  <c r="E64" i="2" s="1"/>
  <c r="C65" i="2"/>
  <c r="C64" i="2" s="1"/>
  <c r="B65" i="2"/>
  <c r="B64" i="2" s="1"/>
  <c r="L64" i="2"/>
  <c r="K64" i="2"/>
  <c r="J64" i="2"/>
  <c r="P63" i="2"/>
  <c r="P62" i="2"/>
  <c r="P61" i="2"/>
  <c r="P60" i="2"/>
  <c r="O59" i="2"/>
  <c r="N59" i="2"/>
  <c r="M59" i="2"/>
  <c r="L59" i="2"/>
  <c r="K59" i="2"/>
  <c r="J59" i="2"/>
  <c r="I59" i="2"/>
  <c r="H59" i="2"/>
  <c r="G59" i="2"/>
  <c r="F59" i="2"/>
  <c r="E59" i="2"/>
  <c r="C59" i="2"/>
  <c r="B59" i="2"/>
  <c r="O58" i="2"/>
  <c r="N58" i="2"/>
  <c r="M58" i="2"/>
  <c r="L58" i="2"/>
  <c r="K58" i="2"/>
  <c r="J58" i="2"/>
  <c r="I58" i="2"/>
  <c r="H58" i="2"/>
  <c r="G58" i="2"/>
  <c r="F58" i="2"/>
  <c r="E58" i="2"/>
  <c r="C58" i="2"/>
  <c r="B58" i="2"/>
  <c r="P57" i="2"/>
  <c r="O56" i="2"/>
  <c r="N56" i="2"/>
  <c r="M56" i="2"/>
  <c r="L56" i="2"/>
  <c r="K56" i="2"/>
  <c r="J56" i="2"/>
  <c r="I56" i="2"/>
  <c r="H56" i="2"/>
  <c r="G56" i="2"/>
  <c r="F56" i="2"/>
  <c r="E56" i="2"/>
  <c r="C56" i="2"/>
  <c r="B56" i="2"/>
  <c r="O55" i="2"/>
  <c r="N55" i="2"/>
  <c r="M55" i="2"/>
  <c r="L55" i="2"/>
  <c r="K55" i="2"/>
  <c r="J55" i="2"/>
  <c r="I55" i="2"/>
  <c r="H55" i="2"/>
  <c r="G55" i="2"/>
  <c r="F55" i="2"/>
  <c r="C55" i="2"/>
  <c r="B55" i="2"/>
  <c r="P53" i="2"/>
  <c r="P52" i="2"/>
  <c r="P51" i="2"/>
  <c r="P50" i="2"/>
  <c r="P49" i="2"/>
  <c r="P48" i="2"/>
  <c r="O47" i="2"/>
  <c r="N47" i="2"/>
  <c r="M47" i="2"/>
  <c r="L47" i="2"/>
  <c r="K47" i="2"/>
  <c r="J47" i="2"/>
  <c r="I47" i="2"/>
  <c r="H47" i="2"/>
  <c r="G47" i="2"/>
  <c r="F47" i="2"/>
  <c r="P47" i="2"/>
  <c r="C47" i="2"/>
  <c r="B47" i="2"/>
  <c r="P46" i="2"/>
  <c r="O45" i="2"/>
  <c r="N45" i="2"/>
  <c r="M45" i="2"/>
  <c r="L45" i="2"/>
  <c r="K45" i="2"/>
  <c r="J45" i="2"/>
  <c r="I45" i="2"/>
  <c r="H45" i="2"/>
  <c r="G45" i="2"/>
  <c r="F45" i="2"/>
  <c r="C45" i="2"/>
  <c r="B45" i="2"/>
  <c r="P44" i="2"/>
  <c r="P43" i="2"/>
  <c r="P42" i="2"/>
  <c r="P41" i="2"/>
  <c r="P40" i="2"/>
  <c r="O39" i="2"/>
  <c r="N39" i="2"/>
  <c r="N38" i="2" s="1"/>
  <c r="M39" i="2"/>
  <c r="L39" i="2"/>
  <c r="K39" i="2"/>
  <c r="J39" i="2"/>
  <c r="I39" i="2"/>
  <c r="H39" i="2"/>
  <c r="G39" i="2"/>
  <c r="F39" i="2"/>
  <c r="C39" i="2"/>
  <c r="C38" i="2" s="1"/>
  <c r="B39" i="2"/>
  <c r="B38" i="2" s="1"/>
  <c r="O38" i="2"/>
  <c r="F38" i="2"/>
  <c r="O37" i="2"/>
  <c r="N37" i="2"/>
  <c r="M37" i="2"/>
  <c r="L37" i="2"/>
  <c r="K37" i="2"/>
  <c r="J37" i="2"/>
  <c r="I37" i="2"/>
  <c r="H37" i="2"/>
  <c r="G37" i="2"/>
  <c r="F37" i="2"/>
  <c r="C37" i="2"/>
  <c r="B37" i="2"/>
  <c r="P36" i="2"/>
  <c r="O35" i="2"/>
  <c r="N35" i="2"/>
  <c r="M35" i="2"/>
  <c r="L35" i="2"/>
  <c r="K35" i="2"/>
  <c r="J35" i="2"/>
  <c r="I35" i="2"/>
  <c r="H35" i="2"/>
  <c r="G35" i="2"/>
  <c r="P35" i="2" s="1"/>
  <c r="F35" i="2"/>
  <c r="C35" i="2"/>
  <c r="B35" i="2"/>
  <c r="O34" i="2"/>
  <c r="N34" i="2"/>
  <c r="M34" i="2"/>
  <c r="L34" i="2"/>
  <c r="K34" i="2"/>
  <c r="J34" i="2"/>
  <c r="I34" i="2"/>
  <c r="H34" i="2"/>
  <c r="G34" i="2"/>
  <c r="F34" i="2"/>
  <c r="C34" i="2"/>
  <c r="B34" i="2"/>
  <c r="O33" i="2"/>
  <c r="N33" i="2"/>
  <c r="M33" i="2"/>
  <c r="L33" i="2"/>
  <c r="K33" i="2"/>
  <c r="J33" i="2"/>
  <c r="I33" i="2"/>
  <c r="H33" i="2"/>
  <c r="G33" i="2"/>
  <c r="F33" i="2"/>
  <c r="P33" i="2" s="1"/>
  <c r="C33" i="2"/>
  <c r="B33" i="2"/>
  <c r="O32" i="2"/>
  <c r="N32" i="2"/>
  <c r="M32" i="2"/>
  <c r="L32" i="2"/>
  <c r="K32" i="2"/>
  <c r="J32" i="2"/>
  <c r="I32" i="2"/>
  <c r="H32" i="2"/>
  <c r="G32" i="2"/>
  <c r="F32" i="2"/>
  <c r="C32" i="2"/>
  <c r="B32" i="2"/>
  <c r="O31" i="2"/>
  <c r="N31" i="2"/>
  <c r="M31" i="2"/>
  <c r="L31" i="2"/>
  <c r="K31" i="2"/>
  <c r="J31" i="2"/>
  <c r="I31" i="2"/>
  <c r="H31" i="2"/>
  <c r="G31" i="2"/>
  <c r="F31" i="2"/>
  <c r="C31" i="2"/>
  <c r="B31" i="2"/>
  <c r="O30" i="2"/>
  <c r="N30" i="2"/>
  <c r="M30" i="2"/>
  <c r="L30" i="2"/>
  <c r="K30" i="2"/>
  <c r="J30" i="2"/>
  <c r="I30" i="2"/>
  <c r="H30" i="2"/>
  <c r="G30" i="2"/>
  <c r="F30" i="2"/>
  <c r="C30" i="2"/>
  <c r="B30" i="2"/>
  <c r="O29" i="2"/>
  <c r="N29" i="2"/>
  <c r="M29" i="2"/>
  <c r="L29" i="2"/>
  <c r="K29" i="2"/>
  <c r="J29" i="2"/>
  <c r="I29" i="2"/>
  <c r="H29" i="2"/>
  <c r="G29" i="2"/>
  <c r="F29" i="2"/>
  <c r="C29" i="2"/>
  <c r="C28" i="2" s="1"/>
  <c r="B29" i="2"/>
  <c r="O27" i="2"/>
  <c r="N27" i="2"/>
  <c r="M27" i="2"/>
  <c r="L27" i="2"/>
  <c r="K27" i="2"/>
  <c r="J27" i="2"/>
  <c r="I27" i="2"/>
  <c r="H27" i="2"/>
  <c r="G27" i="2"/>
  <c r="F27" i="2"/>
  <c r="C27" i="2"/>
  <c r="B27" i="2"/>
  <c r="O26" i="2"/>
  <c r="N26" i="2"/>
  <c r="M26" i="2"/>
  <c r="L26" i="2"/>
  <c r="K26" i="2"/>
  <c r="J26" i="2"/>
  <c r="I26" i="2"/>
  <c r="H26" i="2"/>
  <c r="G26" i="2"/>
  <c r="F26" i="2"/>
  <c r="C26" i="2"/>
  <c r="B26" i="2"/>
  <c r="O25" i="2"/>
  <c r="N25" i="2"/>
  <c r="M25" i="2"/>
  <c r="L25" i="2"/>
  <c r="K25" i="2"/>
  <c r="J25" i="2"/>
  <c r="I25" i="2"/>
  <c r="H25" i="2"/>
  <c r="G25" i="2"/>
  <c r="F25" i="2"/>
  <c r="C25" i="2"/>
  <c r="B25" i="2"/>
  <c r="O24" i="2"/>
  <c r="N24" i="2"/>
  <c r="M24" i="2"/>
  <c r="L24" i="2"/>
  <c r="K24" i="2"/>
  <c r="J24" i="2"/>
  <c r="I24" i="2"/>
  <c r="H24" i="2"/>
  <c r="G24" i="2"/>
  <c r="F24" i="2"/>
  <c r="C24" i="2"/>
  <c r="B24" i="2"/>
  <c r="O23" i="2"/>
  <c r="N23" i="2"/>
  <c r="M23" i="2"/>
  <c r="L23" i="2"/>
  <c r="K23" i="2"/>
  <c r="J23" i="2"/>
  <c r="I23" i="2"/>
  <c r="H23" i="2"/>
  <c r="G23" i="2"/>
  <c r="F23" i="2"/>
  <c r="C23" i="2"/>
  <c r="B23" i="2"/>
  <c r="O22" i="2"/>
  <c r="N22" i="2"/>
  <c r="M22" i="2"/>
  <c r="L22" i="2"/>
  <c r="K22" i="2"/>
  <c r="J22" i="2"/>
  <c r="I22" i="2"/>
  <c r="P22" i="2" s="1"/>
  <c r="H22" i="2"/>
  <c r="G22" i="2"/>
  <c r="F22" i="2"/>
  <c r="C22" i="2"/>
  <c r="B22" i="2"/>
  <c r="O21" i="2"/>
  <c r="N21" i="2"/>
  <c r="M21" i="2"/>
  <c r="L21" i="2"/>
  <c r="K21" i="2"/>
  <c r="J21" i="2"/>
  <c r="I21" i="2"/>
  <c r="H21" i="2"/>
  <c r="G21" i="2"/>
  <c r="F21" i="2"/>
  <c r="F18" i="2" s="1"/>
  <c r="C21" i="2"/>
  <c r="B21" i="2"/>
  <c r="O20" i="2"/>
  <c r="N20" i="2"/>
  <c r="M20" i="2"/>
  <c r="L20" i="2"/>
  <c r="K20" i="2"/>
  <c r="J20" i="2"/>
  <c r="I20" i="2"/>
  <c r="H20" i="2"/>
  <c r="G20" i="2"/>
  <c r="F20" i="2"/>
  <c r="C20" i="2"/>
  <c r="B20" i="2"/>
  <c r="O19" i="2"/>
  <c r="N19" i="2"/>
  <c r="M19" i="2"/>
  <c r="L19" i="2"/>
  <c r="K19" i="2"/>
  <c r="J19" i="2"/>
  <c r="J18" i="2" s="1"/>
  <c r="I19" i="2"/>
  <c r="H19" i="2"/>
  <c r="G19" i="2"/>
  <c r="F19" i="2"/>
  <c r="C19" i="2"/>
  <c r="B19" i="2"/>
  <c r="O17" i="2"/>
  <c r="N17" i="2"/>
  <c r="M17" i="2"/>
  <c r="L17" i="2"/>
  <c r="K17" i="2"/>
  <c r="J17" i="2"/>
  <c r="P17" i="2" s="1"/>
  <c r="I17" i="2"/>
  <c r="H17" i="2"/>
  <c r="G17" i="2"/>
  <c r="F17" i="2"/>
  <c r="C17" i="2"/>
  <c r="B17" i="2"/>
  <c r="O16" i="2"/>
  <c r="N16" i="2"/>
  <c r="M16" i="2"/>
  <c r="L16" i="2"/>
  <c r="K16" i="2"/>
  <c r="J16" i="2"/>
  <c r="I16" i="2"/>
  <c r="H16" i="2"/>
  <c r="G16" i="2"/>
  <c r="F16" i="2"/>
  <c r="C16" i="2"/>
  <c r="B16" i="2"/>
  <c r="O15" i="2"/>
  <c r="N15" i="2"/>
  <c r="M15" i="2"/>
  <c r="L15" i="2"/>
  <c r="K15" i="2"/>
  <c r="J15" i="2"/>
  <c r="I15" i="2"/>
  <c r="H15" i="2"/>
  <c r="G15" i="2"/>
  <c r="F15" i="2"/>
  <c r="C15" i="2"/>
  <c r="B15" i="2"/>
  <c r="O14" i="2"/>
  <c r="N14" i="2"/>
  <c r="M14" i="2"/>
  <c r="L14" i="2"/>
  <c r="K14" i="2"/>
  <c r="J14" i="2"/>
  <c r="I14" i="2"/>
  <c r="H14" i="2"/>
  <c r="G14" i="2"/>
  <c r="F14" i="2"/>
  <c r="C14" i="2"/>
  <c r="B14" i="2"/>
  <c r="O13" i="2"/>
  <c r="N13" i="2"/>
  <c r="M13" i="2"/>
  <c r="L13" i="2"/>
  <c r="K13" i="2"/>
  <c r="J13" i="2"/>
  <c r="I13" i="2"/>
  <c r="H13" i="2"/>
  <c r="G13" i="2"/>
  <c r="F13" i="2"/>
  <c r="E12" i="2"/>
  <c r="C13" i="2"/>
  <c r="B13" i="2"/>
  <c r="C54" i="2" l="1"/>
  <c r="G38" i="2"/>
  <c r="L12" i="2"/>
  <c r="H54" i="2"/>
  <c r="O54" i="2"/>
  <c r="J38" i="2"/>
  <c r="G18" i="2"/>
  <c r="L54" i="2"/>
  <c r="P26" i="2"/>
  <c r="P29" i="2"/>
  <c r="P30" i="2"/>
  <c r="M28" i="2"/>
  <c r="G54" i="2"/>
  <c r="P58" i="2"/>
  <c r="P59" i="2"/>
  <c r="E18" i="2"/>
  <c r="M18" i="2"/>
  <c r="P65" i="2"/>
  <c r="P64" i="2" s="1"/>
  <c r="P16" i="2"/>
  <c r="P15" i="2"/>
  <c r="G12" i="2"/>
  <c r="P39" i="2"/>
  <c r="K38" i="2"/>
  <c r="J12" i="2"/>
  <c r="C18" i="2"/>
  <c r="P31" i="2"/>
  <c r="L38" i="2"/>
  <c r="K12" i="2"/>
  <c r="P19" i="2"/>
  <c r="P27" i="2"/>
  <c r="M12" i="2"/>
  <c r="P20" i="2"/>
  <c r="M54" i="2"/>
  <c r="K54" i="2"/>
  <c r="P21" i="2"/>
  <c r="P34" i="2"/>
  <c r="C12" i="2"/>
  <c r="P23" i="2"/>
  <c r="P45" i="2"/>
  <c r="P24" i="2"/>
  <c r="P32" i="2"/>
  <c r="G28" i="2"/>
  <c r="P37" i="2"/>
  <c r="P56" i="2"/>
  <c r="P25" i="2"/>
  <c r="L28" i="2"/>
  <c r="K28" i="2"/>
  <c r="M38" i="2"/>
  <c r="H18" i="2"/>
  <c r="P14" i="2"/>
  <c r="O12" i="2"/>
  <c r="N54" i="2"/>
  <c r="O18" i="2"/>
  <c r="H12" i="2"/>
  <c r="F12" i="2"/>
  <c r="B54" i="2"/>
  <c r="N12" i="2"/>
  <c r="I12" i="2"/>
  <c r="H38" i="2"/>
  <c r="E54" i="2"/>
  <c r="E38" i="2"/>
  <c r="I38" i="2"/>
  <c r="B12" i="2"/>
  <c r="I28" i="2"/>
  <c r="B28" i="2"/>
  <c r="I18" i="2"/>
  <c r="E28" i="2"/>
  <c r="O28" i="2"/>
  <c r="N28" i="2"/>
  <c r="P13" i="2"/>
  <c r="K18" i="2"/>
  <c r="F28" i="2"/>
  <c r="I54" i="2"/>
  <c r="F54" i="2"/>
  <c r="B18" i="2"/>
  <c r="N18" i="2"/>
  <c r="L18" i="2"/>
  <c r="H28" i="2"/>
  <c r="J28" i="2"/>
  <c r="J54" i="2"/>
  <c r="P55" i="2"/>
  <c r="A75" i="2"/>
  <c r="P38" i="2" l="1"/>
  <c r="P28" i="2"/>
  <c r="P18" i="2"/>
  <c r="P12" i="2"/>
  <c r="P54" i="2"/>
  <c r="D95" i="2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C81" i="2"/>
  <c r="C84" i="2"/>
  <c r="C89" i="2"/>
  <c r="C92" i="2"/>
  <c r="C95" i="2"/>
  <c r="B95" i="2"/>
  <c r="B92" i="2"/>
  <c r="B89" i="2"/>
  <c r="B84" i="2"/>
  <c r="B81" i="2"/>
  <c r="P84" i="2" l="1"/>
  <c r="P92" i="2"/>
  <c r="P89" i="2"/>
  <c r="P81" i="2"/>
  <c r="B97" i="2" l="1"/>
  <c r="H97" i="2"/>
  <c r="L97" i="2"/>
  <c r="M97" i="2"/>
  <c r="G97" i="2"/>
  <c r="N97" i="2"/>
  <c r="D97" i="2"/>
  <c r="K97" i="2"/>
  <c r="O97" i="2"/>
  <c r="F97" i="2"/>
  <c r="E97" i="2"/>
  <c r="J97" i="2"/>
  <c r="C97" i="2"/>
  <c r="I97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<sst xmlns="http://schemas.openxmlformats.org/spreadsheetml/2006/main" count="122" uniqueCount="101">
  <si>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</si>
  <si>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</si>
  <si>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</si>
  <si>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</si>
  <si>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</si>
  <si>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</si>
  <si>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</si>
  <si>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</si>
  <si>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</si>
  <si>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</si>
  <si>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</si>
  <si>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</si>
  <si>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</si>
  <si>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</si>
  <si>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</si>
  <si>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</si>
  <si>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</si>
  <si>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</si>
  <si>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</si>
  <si>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</si>
  <si>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</si>
  <si>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</si>
  <si>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</si>
  <si>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</si>
  <si>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</si>
  <si>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</si>
  <si>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</si>
  <si>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</si>
  <si>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</si>
  <si>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</si>
  <si>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</si>
  <si>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</si>
  <si>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</si>
  <si>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</si>
  <si>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</si>
  <si>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</si>
  <si>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</si>
  <si>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</si>
  <si>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</si>
  <si>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</si>
  <si>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</si>
  <si>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</si>
  <si>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</si>
  <si>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</si>
  <si>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</si>
  <si>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</si>
  <si>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</si>
  <si>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</si>
  <si>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</si>
  <si>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</si>
  <si>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</si>
  <si>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</si>
  <si>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</si>
  <si>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</si>
  <si>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</si>
  <si>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</si>
  <si>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</si>
  <si>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</si>
  <si>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</si>
  <si>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</si>
  <si>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</si>
  <si>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</si>
  <si>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</si>
  <si>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</si>
  <si>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</si>
  <si>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</si>
  <si>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</si>
  <si>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</si>
  <si>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</si>
  <si>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</si>
  <si>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</si>
  <si>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</si>
  <si>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</si>
  <si>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</si>
  <si>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</si>
  <si>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</si>
  <si>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</si>
  <si>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</si>
  <si>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</si>
  <si>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</si>
  <si>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</si>
  <si>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</si>
  <si>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</si>
  <si>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</si>
  <si>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</si>
  <si>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</si>
  <si>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</si>
  <si>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</si>
  <si>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</si>
  <si>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</si>
  <si>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</si>
  <si>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</si>
  <si>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</si>
  <si>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</si>
  <si>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</si>
  <si>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</si>
  <si>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</si>
  <si>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</si>
  <si>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Gasto Devengado </t>
  </si>
  <si>
    <t>Fecha de registro: 07 de marzo del 2024. 11:50 a.m.</t>
  </si>
  <si>
    <t>Fecha de imputación: del 01 hasta el 29 de febrero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</si>
</sst>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164" fontId="4" fillId="0" borderId="12" xfId="1" applyFont="1" applyBorder="1"/>
    <xf numFmtId="0" fontId="15" fillId="0" borderId="0" xfId="0" applyFont="1" applyAlignment="1">
      <alignment horizontal="left" wrapText="1" indent="2"/>
    </xf>
    <xf numFmtId="164" fontId="9" fillId="0" borderId="0" xfId="1" applyFont="1"/>
    <xf numFmtId="0" fontId="7" fillId="0" borderId="0" xfId="0" applyFont="1" applyAlignment="1">
      <alignment horizontal="center" vertical="top" wrapText="1" readingOrder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504264</xdr:colOff>
      <xdr:row>103</xdr:row>
      <xdr:rowOff>115794</xdr:rowOff>
    </xdr:from>
    <xdr:to>
      <xdr:col>3</xdr:col>
      <xdr:colOff>574627</xdr:colOff>
      <xdr:row>109</xdr:row>
      <xdr:rowOff>155799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899" y="19569206"/>
          <a:ext cx="2992857" cy="111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613232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1006139</xdr:colOff>
      <xdr:row>77</xdr:row>
      <xdr:rowOff>108478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aviacioncivil.sharepoint.com/teams/CONTABILIDAD/FINANCIERO/PORTAL/REPORTES/PLANILLA%20EJECUCION%202024.xlsx" TargetMode="External"/><Relationship Id="rId1" Type="http://schemas.openxmlformats.org/officeDocument/2006/relationships/externalLinkPath" Target="https://juntaaviacioncivil.sharepoint.com/teams/CONTABILIDAD/FINANCIERO/PORTAL/REPORTES/PLANILLA%20EJECUCIO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P2 Presupuesto Aprobado-Ejec "/>
      <sheetName val="Hoja1"/>
      <sheetName val="PARA MEMORIA"/>
    </sheetNames>
    <sheetDataSet>
      <sheetData sheetId="0"/>
      <sheetData sheetId="1"/>
      <sheetData sheetId="2">
        <row r="5">
          <cell r="D5">
            <v>160143782.51999998</v>
          </cell>
          <cell r="E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>
            <v>325000</v>
          </cell>
          <cell r="E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>
            <v>45450000</v>
          </cell>
          <cell r="E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D8">
            <v>18757816.210000001</v>
          </cell>
          <cell r="E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6670695.2170000002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2591395.1</v>
          </cell>
          <cell r="E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1907850</v>
          </cell>
          <cell r="E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2480530.15</v>
          </cell>
          <cell r="E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1200000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D14">
            <v>19500012</v>
          </cell>
          <cell r="E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D15">
            <v>10983631.210000001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3185184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18757816.210000001</v>
          </cell>
          <cell r="E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D18">
            <v>56273448.630000003</v>
          </cell>
          <cell r="E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>
            <v>20925000</v>
          </cell>
          <cell r="E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1513120</v>
          </cell>
          <cell r="E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247500</v>
          </cell>
          <cell r="E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15575816.210000001</v>
          </cell>
          <cell r="E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22487816.210000001</v>
          </cell>
          <cell r="E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11354194.180668</v>
          </cell>
          <cell r="E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11370208.558919998</v>
          </cell>
          <cell r="E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1361222.15142</v>
          </cell>
          <cell r="E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8">
          <cell r="D28">
            <v>103200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D29">
            <v>2881633.0290000006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D30">
            <v>4161126.6153600006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D31">
            <v>3506873.04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D32">
            <v>240619.09999999998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>
            <v>273259.14000000007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D34">
            <v>3773000</v>
          </cell>
          <cell r="E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>
            <v>2314004.9130000002</v>
          </cell>
          <cell r="E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D36">
            <v>10461557.15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D37">
            <v>10661481.600000001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D38">
            <v>928950.00000000012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D39">
            <v>320650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D40">
            <v>1538180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D41">
            <v>1499610</v>
          </cell>
          <cell r="E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D42">
            <v>1062600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D43">
            <v>2632500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D44">
            <v>165000</v>
          </cell>
          <cell r="E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D45">
            <v>9223234</v>
          </cell>
          <cell r="E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D46">
            <v>1152984.3929999999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D47">
            <v>2060467.7720000001</v>
          </cell>
          <cell r="E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D48">
            <v>6267085.3150000004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D49">
            <v>6327500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D50">
            <v>82500</v>
          </cell>
          <cell r="E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D51">
            <v>264000</v>
          </cell>
          <cell r="E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D52">
            <v>253000.00000000003</v>
          </cell>
          <cell r="E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D53">
            <v>664720.56200000015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D54">
            <v>675453.67999999993</v>
          </cell>
          <cell r="E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6019543.6299999999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D56">
            <v>330332.45048232016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D57">
            <v>253834.163</v>
          </cell>
          <cell r="E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D58">
            <v>480000</v>
          </cell>
          <cell r="E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D59">
            <v>67598.369520000007</v>
          </cell>
          <cell r="E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D60">
            <v>3954000</v>
          </cell>
          <cell r="E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D61">
            <v>1623500</v>
          </cell>
          <cell r="E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D62">
            <v>605000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D63">
            <v>2101000</v>
          </cell>
          <cell r="E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D64">
            <v>4714587.75</v>
          </cell>
          <cell r="E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D65">
            <v>9803850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D66">
            <v>1217064</v>
          </cell>
          <cell r="E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D67">
            <v>1776200</v>
          </cell>
          <cell r="E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D68">
            <v>775610.00000000012</v>
          </cell>
          <cell r="E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D69">
            <v>25410.000000000007</v>
          </cell>
          <cell r="E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D70">
            <v>26620.000000000007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D71">
            <v>1763821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D72">
            <v>10202400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D73">
            <v>2396000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5">
          <cell r="D75">
            <v>1712203.64</v>
          </cell>
          <cell r="E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D76">
            <v>158000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D77">
            <v>214500.00000000003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D78">
            <v>78200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D79">
            <v>1292309.8591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D80">
            <v>110250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D81">
            <v>545670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D82">
            <v>1698441.3</v>
          </cell>
          <cell r="E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D83">
            <v>1659963.3866666639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D84">
            <v>52500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D85">
            <v>760252.5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D86">
            <v>2445510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D87">
            <v>30625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D88">
            <v>1088000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D89">
            <v>716088.12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D90">
            <v>157500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D91">
            <v>15750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D92">
            <v>645000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D93">
            <v>515500</v>
          </cell>
          <cell r="E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D94">
            <v>6720000</v>
          </cell>
          <cell r="E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D95">
            <v>1815000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D96">
            <v>12600</v>
          </cell>
          <cell r="E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D97">
            <v>121796.56</v>
          </cell>
          <cell r="E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D98">
            <v>690970</v>
          </cell>
          <cell r="E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D99">
            <v>612050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D100">
            <v>282558.36020894843</v>
          </cell>
          <cell r="E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D101">
            <v>1649846.3028919329</v>
          </cell>
          <cell r="E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D102">
            <v>900465.74074074067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1740399.1800000002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D104">
            <v>1530700.5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D105">
            <v>606461.18000000005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D106">
            <v>510795.36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8">
          <cell r="D108">
            <v>586000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D109">
            <v>1806559.21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D110">
            <v>550000</v>
          </cell>
          <cell r="E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D111">
            <v>634936.56999999995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D112">
            <v>480000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D113">
            <v>8716500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5">
          <cell r="D115">
            <v>6240728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D116">
            <v>9300000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D117">
            <v>1030866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D119">
            <v>26613000</v>
          </cell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720000</v>
          </cell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D121">
            <v>6415000</v>
          </cell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D122">
            <v>111241717.17</v>
          </cell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R115"/>
  <sheetViews>
    <sheetView showGridLines="0" tabSelected="1" topLeftCell="A65" zoomScale="85" zoomScaleNormal="85" workbookViewId="0">
      <selection activeCell="J114" sqref="J114"/>
    </sheetView>
  </sheetViews>
  <sheetFormatPr baseColWidth="10" defaultColWidth="11.44140625" defaultRowHeight="13.8" x14ac:dyDescent="0.25"/>
  <cols>
    <col min="1" max="1" width="86.5546875" style="3" bestFit="1" customWidth="1"/>
    <col min="2" max="2" width="25.21875" style="3" bestFit="1" customWidth="1"/>
    <col min="3" max="3" width="17.44140625" style="3" customWidth="1"/>
    <col min="4" max="9" width="15.6640625" style="3" customWidth="1"/>
    <col min="10" max="10" width="15.6640625" style="3" bestFit="1" customWidth="1"/>
    <col min="11" max="11" width="15.6640625" style="3" customWidth="1"/>
    <col min="12" max="12" width="15.6640625" style="3" bestFit="1" customWidth="1"/>
    <col min="13" max="14" width="15.5546875" style="3" customWidth="1"/>
    <col min="15" max="15" width="15.6640625" style="3" customWidth="1"/>
    <col min="16" max="16" width="17.109375" style="3" bestFit="1" customWidth="1"/>
    <col min="17" max="16384" width="11.44140625" style="3"/>
  </cols>
  <sheetData>
    <row r="3" spans="1:18" ht="28.5" customHeight="1" x14ac:dyDescent="0.25">
      <c r="A3" s="29" t="s">
        <v>93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8" ht="21" customHeight="1" x14ac:dyDescent="0.25">
      <c r="A4" s="31" t="s">
        <v>94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8" ht="17.399999999999999" x14ac:dyDescent="0.25">
      <c r="A5" s="37">
        <v>2024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8" ht="15.75" customHeight="1" x14ac:dyDescent="0.25">
      <c r="A6" s="39" t="s">
        <v>90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8" ht="15.75" customHeight="1" x14ac:dyDescent="0.25">
      <c r="A7" s="25" t="s">
        <v>76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9" spans="1:18" x14ac:dyDescent="0.25">
      <c r="A9" s="33" t="s">
        <v>66</v>
      </c>
      <c r="B9" s="35" t="s">
        <v>92</v>
      </c>
      <c r="C9" s="35" t="s">
        <v>91</v>
      </c>
      <c r="D9" s="26" t="s">
        <v>98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1:18" x14ac:dyDescent="0.25">
      <c r="A10" s="34"/>
      <c r="B10" s="36"/>
      <c r="C10" s="36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8" x14ac:dyDescent="0.25">
      <c r="A11" s="18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x14ac:dyDescent="0.25">
      <c r="A12" s="20" t="s">
        <v>1</v>
      </c>
      <c r="B12" s="5">
        <f>+SUM(B13:B17)</f>
        <v>433062038.55800802</v>
      </c>
      <c r="C12" s="5">
        <f t="shared" ref="C12:E12" si="0">+SUM(C13:C17)</f>
        <v>0</v>
      </c>
      <c r="D12" s="5">
        <f t="shared" si="0"/>
        <v>32013544.070000004</v>
      </c>
      <c r="E12" s="5">
        <f t="shared" si="0"/>
        <v>19048988.690000001</v>
      </c>
      <c r="F12" s="5">
        <f t="shared" ref="F12:O12" si="1">+SUM(F13:F17)</f>
        <v>0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ref="P12" si="2">+SUM(P13:P17)</f>
        <v>51062532.759999998</v>
      </c>
      <c r="Q12" s="12"/>
      <c r="R12" s="14"/>
    </row>
    <row r="13" spans="1:18" x14ac:dyDescent="0.25">
      <c r="A13" s="19" t="s">
        <v>2</v>
      </c>
      <c r="B13" s="7">
        <f>+SUM([1]Hoja1!D5:D10)</f>
        <v>233938689.04699999</v>
      </c>
      <c r="C13" s="7">
        <f>+SUM([1]Hoja1!E5:E10)</f>
        <v>0</v>
      </c>
      <c r="D13" s="7">
        <v>14453315.210000001</v>
      </c>
      <c r="E13" s="7">
        <v>14609315.210000001</v>
      </c>
      <c r="F13" s="7">
        <f>+SUM([1]Hoja1!H5:H10)</f>
        <v>0</v>
      </c>
      <c r="G13" s="7">
        <f>+SUM([1]Hoja1!I5:I10)</f>
        <v>0</v>
      </c>
      <c r="H13" s="7">
        <f>+SUM([1]Hoja1!J5:J10)</f>
        <v>0</v>
      </c>
      <c r="I13" s="7">
        <f>+SUM([1]Hoja1!K5:K10)</f>
        <v>0</v>
      </c>
      <c r="J13" s="7">
        <f>+SUM([1]Hoja1!L5:L10)</f>
        <v>0</v>
      </c>
      <c r="K13" s="7">
        <f>+SUM([1]Hoja1!M5:M10)</f>
        <v>0</v>
      </c>
      <c r="L13" s="7">
        <f>+SUM([1]Hoja1!N5:N10)</f>
        <v>0</v>
      </c>
      <c r="M13" s="7">
        <f>+SUM([1]Hoja1!O5:O10)</f>
        <v>0</v>
      </c>
      <c r="N13" s="7">
        <f>+SUM([1]Hoja1!P5:P10)</f>
        <v>0</v>
      </c>
      <c r="O13" s="7">
        <f>+SUM([1]Hoja1!Q5:Q10)</f>
        <v>0</v>
      </c>
      <c r="P13" s="7">
        <f>SUM(D13:O13)</f>
        <v>29062630.420000002</v>
      </c>
      <c r="Q13" s="12"/>
    </row>
    <row r="14" spans="1:18" x14ac:dyDescent="0.25">
      <c r="A14" s="19" t="s">
        <v>3</v>
      </c>
      <c r="B14" s="7">
        <f>+SUM([1]Hoja1!D11:D18)</f>
        <v>114288472.2</v>
      </c>
      <c r="C14" s="7">
        <f>+SUM([1]Hoja1!E11:E18)</f>
        <v>0</v>
      </c>
      <c r="D14" s="7">
        <v>1307522.53</v>
      </c>
      <c r="E14" s="7">
        <v>1364694.23</v>
      </c>
      <c r="F14" s="7">
        <f>+SUM([1]Hoja1!H11:H18)</f>
        <v>0</v>
      </c>
      <c r="G14" s="7">
        <f>+SUM([1]Hoja1!I11:I18)</f>
        <v>0</v>
      </c>
      <c r="H14" s="7">
        <f>+SUM([1]Hoja1!J11:J18)</f>
        <v>0</v>
      </c>
      <c r="I14" s="7">
        <f>+SUM([1]Hoja1!K11:K18)</f>
        <v>0</v>
      </c>
      <c r="J14" s="7">
        <f>+SUM([1]Hoja1!L11:L18)</f>
        <v>0</v>
      </c>
      <c r="K14" s="7">
        <f>+SUM([1]Hoja1!M11:M18)</f>
        <v>0</v>
      </c>
      <c r="L14" s="7">
        <f>+SUM([1]Hoja1!N11:N18)</f>
        <v>0</v>
      </c>
      <c r="M14" s="7">
        <f>+SUM([1]Hoja1!O11:O18)</f>
        <v>0</v>
      </c>
      <c r="N14" s="7">
        <f>+SUM([1]Hoja1!P11:P18)</f>
        <v>0</v>
      </c>
      <c r="O14" s="7">
        <f>+SUM([1]Hoja1!Q11:Q18)</f>
        <v>0</v>
      </c>
      <c r="P14" s="7">
        <f t="shared" ref="P14:P17" si="3">SUM(D14:O14)</f>
        <v>2672216.7599999998</v>
      </c>
      <c r="Q14" s="12"/>
    </row>
    <row r="15" spans="1:18" x14ac:dyDescent="0.25">
      <c r="A15" s="19" t="s">
        <v>4</v>
      </c>
      <c r="B15" s="7">
        <f>+SUM([1]Hoja1!D19:D20)</f>
        <v>22438120</v>
      </c>
      <c r="C15" s="7">
        <f>+SUM([1]Hoja1!E19:E20)</f>
        <v>0</v>
      </c>
      <c r="D15" s="7">
        <v>785000</v>
      </c>
      <c r="E15" s="7">
        <v>1335000</v>
      </c>
      <c r="F15" s="7">
        <f>+SUM([1]Hoja1!H19:H20)</f>
        <v>0</v>
      </c>
      <c r="G15" s="7">
        <f>+SUM([1]Hoja1!I19:I20)</f>
        <v>0</v>
      </c>
      <c r="H15" s="7">
        <f>+SUM([1]Hoja1!J19:J20)</f>
        <v>0</v>
      </c>
      <c r="I15" s="7">
        <f>+SUM([1]Hoja1!K19:K20)</f>
        <v>0</v>
      </c>
      <c r="J15" s="7">
        <f>+SUM([1]Hoja1!L19:L20)</f>
        <v>0</v>
      </c>
      <c r="K15" s="7">
        <f>+SUM([1]Hoja1!M19:M20)</f>
        <v>0</v>
      </c>
      <c r="L15" s="7">
        <f>+SUM([1]Hoja1!N19:N20)</f>
        <v>0</v>
      </c>
      <c r="M15" s="7">
        <f>+SUM([1]Hoja1!O19:O20)</f>
        <v>0</v>
      </c>
      <c r="N15" s="7">
        <f>+SUM([1]Hoja1!P19:P20)</f>
        <v>0</v>
      </c>
      <c r="O15" s="7">
        <f>+SUM([1]Hoja1!Q19:Q20)</f>
        <v>0</v>
      </c>
      <c r="P15" s="7">
        <f t="shared" si="3"/>
        <v>2120000</v>
      </c>
      <c r="Q15" s="22"/>
    </row>
    <row r="16" spans="1:18" x14ac:dyDescent="0.25">
      <c r="A16" s="19" t="s">
        <v>5</v>
      </c>
      <c r="B16" s="7">
        <f>+SUM([1]Hoja1!D21:D23)</f>
        <v>38311132.420000002</v>
      </c>
      <c r="C16" s="7">
        <f>+SUM([1]Hoja1!E21:E23)</f>
        <v>0</v>
      </c>
      <c r="D16" s="7">
        <v>13732315.210000001</v>
      </c>
      <c r="E16" s="7">
        <v>0</v>
      </c>
      <c r="F16" s="7">
        <f>+SUM([1]Hoja1!H21:H23)</f>
        <v>0</v>
      </c>
      <c r="G16" s="7">
        <f>+SUM([1]Hoja1!I21:I23)</f>
        <v>0</v>
      </c>
      <c r="H16" s="7">
        <f>+SUM([1]Hoja1!J21:J23)</f>
        <v>0</v>
      </c>
      <c r="I16" s="7">
        <f>+SUM([1]Hoja1!K21:K23)</f>
        <v>0</v>
      </c>
      <c r="J16" s="7">
        <f>+SUM([1]Hoja1!L21:L23)</f>
        <v>0</v>
      </c>
      <c r="K16" s="7">
        <f>+SUM([1]Hoja1!M21:M23)</f>
        <v>0</v>
      </c>
      <c r="L16" s="7">
        <f>+SUM([1]Hoja1!N21:N23)</f>
        <v>0</v>
      </c>
      <c r="M16" s="7">
        <f>+SUM([1]Hoja1!O21:O23)</f>
        <v>0</v>
      </c>
      <c r="N16" s="7">
        <f>+SUM([1]Hoja1!P21:P23)</f>
        <v>0</v>
      </c>
      <c r="O16" s="7">
        <f>+SUM([1]Hoja1!Q21:Q23)</f>
        <v>0</v>
      </c>
      <c r="P16" s="7">
        <f t="shared" si="3"/>
        <v>13732315.210000001</v>
      </c>
      <c r="Q16" s="12"/>
    </row>
    <row r="17" spans="1:17" x14ac:dyDescent="0.25">
      <c r="A17" s="19" t="s">
        <v>6</v>
      </c>
      <c r="B17" s="7">
        <f>+SUM([1]Hoja1!D24:D26)</f>
        <v>24085624.891008001</v>
      </c>
      <c r="C17" s="7">
        <f>+SUM([1]Hoja1!E24:E26)</f>
        <v>0</v>
      </c>
      <c r="D17" s="7">
        <v>1735391.12</v>
      </c>
      <c r="E17" s="7">
        <v>1739979.2500000002</v>
      </c>
      <c r="F17" s="7">
        <f>+SUM([1]Hoja1!H24:H26)</f>
        <v>0</v>
      </c>
      <c r="G17" s="7">
        <f>+SUM([1]Hoja1!I24:I26)</f>
        <v>0</v>
      </c>
      <c r="H17" s="7">
        <f>+SUM([1]Hoja1!J24:J26)</f>
        <v>0</v>
      </c>
      <c r="I17" s="7">
        <f>+SUM([1]Hoja1!K24:K26)</f>
        <v>0</v>
      </c>
      <c r="J17" s="7">
        <f>+SUM([1]Hoja1!L24:L26)</f>
        <v>0</v>
      </c>
      <c r="K17" s="7">
        <f>+SUM([1]Hoja1!M24:M26)</f>
        <v>0</v>
      </c>
      <c r="L17" s="7">
        <f>+SUM([1]Hoja1!N24:N26)</f>
        <v>0</v>
      </c>
      <c r="M17" s="7">
        <f>+SUM([1]Hoja1!O24:O26)</f>
        <v>0</v>
      </c>
      <c r="N17" s="7">
        <f>+SUM([1]Hoja1!P24:P26)</f>
        <v>0</v>
      </c>
      <c r="O17" s="7">
        <f>+SUM([1]Hoja1!Q24:Q26)</f>
        <v>0</v>
      </c>
      <c r="P17" s="7">
        <f t="shared" si="3"/>
        <v>3475370.37</v>
      </c>
      <c r="Q17" s="12"/>
    </row>
    <row r="18" spans="1:17" x14ac:dyDescent="0.25">
      <c r="A18" s="20" t="s">
        <v>7</v>
      </c>
      <c r="B18" s="5">
        <f>+SUM(B19:B27)</f>
        <v>121631561.67236231</v>
      </c>
      <c r="C18" s="5">
        <f t="shared" ref="C18:D18" si="4">+SUM(C19:C27)</f>
        <v>0</v>
      </c>
      <c r="D18" s="5">
        <f t="shared" si="4"/>
        <v>3551654.65</v>
      </c>
      <c r="E18" s="5">
        <f t="shared" ref="E18:O18" si="5">+SUM(E19:E27)</f>
        <v>3336104.2600000002</v>
      </c>
      <c r="F18" s="5">
        <f t="shared" si="5"/>
        <v>0</v>
      </c>
      <c r="G18" s="5">
        <f t="shared" si="5"/>
        <v>0</v>
      </c>
      <c r="H18" s="5">
        <f t="shared" si="5"/>
        <v>0</v>
      </c>
      <c r="I18" s="5">
        <f t="shared" si="5"/>
        <v>0</v>
      </c>
      <c r="J18" s="5">
        <f t="shared" si="5"/>
        <v>0</v>
      </c>
      <c r="K18" s="5">
        <f t="shared" si="5"/>
        <v>0</v>
      </c>
      <c r="L18" s="5">
        <f t="shared" si="5"/>
        <v>0</v>
      </c>
      <c r="M18" s="5">
        <f t="shared" si="5"/>
        <v>0</v>
      </c>
      <c r="N18" s="5">
        <f t="shared" si="5"/>
        <v>0</v>
      </c>
      <c r="O18" s="5">
        <f t="shared" si="5"/>
        <v>0</v>
      </c>
      <c r="P18" s="5">
        <f>+SUM(P19:P27)</f>
        <v>6887758.9099999992</v>
      </c>
      <c r="Q18" s="12"/>
    </row>
    <row r="19" spans="1:17" x14ac:dyDescent="0.25">
      <c r="A19" s="23" t="s">
        <v>8</v>
      </c>
      <c r="B19" s="7">
        <f>+SUM([1]Hoja1!D28:D33)</f>
        <v>11166710.924360001</v>
      </c>
      <c r="C19" s="7">
        <f>+SUM([1]Hoja1!E28:E33)</f>
        <v>0</v>
      </c>
      <c r="D19" s="7">
        <v>272955.42</v>
      </c>
      <c r="E19" s="7">
        <v>962709.45000000007</v>
      </c>
      <c r="F19" s="7">
        <f>+SUM([1]Hoja1!H28:H33)</f>
        <v>0</v>
      </c>
      <c r="G19" s="7">
        <f>+SUM([1]Hoja1!I28:I33)</f>
        <v>0</v>
      </c>
      <c r="H19" s="7">
        <f>+SUM([1]Hoja1!J28:J33)</f>
        <v>0</v>
      </c>
      <c r="I19" s="7">
        <f>+SUM([1]Hoja1!K28:K33)</f>
        <v>0</v>
      </c>
      <c r="J19" s="7">
        <f>+SUM([1]Hoja1!L28:L33)</f>
        <v>0</v>
      </c>
      <c r="K19" s="7">
        <f>+SUM([1]Hoja1!M28:M33)</f>
        <v>0</v>
      </c>
      <c r="L19" s="7">
        <f>+SUM([1]Hoja1!N28:N33)</f>
        <v>0</v>
      </c>
      <c r="M19" s="7">
        <f>+SUM([1]Hoja1!O28:O33)</f>
        <v>0</v>
      </c>
      <c r="N19" s="7">
        <f>+SUM([1]Hoja1!P28:P33)</f>
        <v>0</v>
      </c>
      <c r="O19" s="7">
        <f>+SUM([1]Hoja1!Q28:Q33)</f>
        <v>0</v>
      </c>
      <c r="P19" s="7">
        <f t="shared" ref="P19:P53" si="6">SUM(D19:O19)</f>
        <v>1235664.8700000001</v>
      </c>
      <c r="Q19" s="12"/>
    </row>
    <row r="20" spans="1:17" x14ac:dyDescent="0.25">
      <c r="A20" s="19" t="s">
        <v>9</v>
      </c>
      <c r="B20" s="7">
        <f>+SUM([1]Hoja1!D34)</f>
        <v>3773000</v>
      </c>
      <c r="C20" s="7">
        <f>+SUM([1]Hoja1!E34)</f>
        <v>0</v>
      </c>
      <c r="D20" s="7">
        <v>0</v>
      </c>
      <c r="E20" s="7">
        <v>0</v>
      </c>
      <c r="F20" s="7">
        <f>+SUM([1]Hoja1!H34)</f>
        <v>0</v>
      </c>
      <c r="G20" s="7">
        <f>+SUM([1]Hoja1!I34)</f>
        <v>0</v>
      </c>
      <c r="H20" s="7">
        <f>+SUM([1]Hoja1!J34)</f>
        <v>0</v>
      </c>
      <c r="I20" s="7">
        <f>+SUM([1]Hoja1!K34)</f>
        <v>0</v>
      </c>
      <c r="J20" s="7">
        <f>+SUM([1]Hoja1!L34)</f>
        <v>0</v>
      </c>
      <c r="K20" s="7">
        <f>+SUM([1]Hoja1!M34)</f>
        <v>0</v>
      </c>
      <c r="L20" s="7">
        <f>+SUM([1]Hoja1!N34)</f>
        <v>0</v>
      </c>
      <c r="M20" s="7">
        <f>+SUM([1]Hoja1!O34)</f>
        <v>0</v>
      </c>
      <c r="N20" s="7">
        <f>+SUM([1]Hoja1!P34)</f>
        <v>0</v>
      </c>
      <c r="O20" s="7">
        <f>+SUM([1]Hoja1!Q34)</f>
        <v>0</v>
      </c>
      <c r="P20" s="7">
        <f t="shared" si="6"/>
        <v>0</v>
      </c>
      <c r="Q20" s="12"/>
    </row>
    <row r="21" spans="1:17" x14ac:dyDescent="0.25">
      <c r="A21" s="19" t="s">
        <v>10</v>
      </c>
      <c r="B21" s="7">
        <f>+SUM([1]Hoja1!D35:D36)</f>
        <v>12775562.063000001</v>
      </c>
      <c r="C21" s="7">
        <f>+SUM([1]Hoja1!E35:E36)</f>
        <v>0</v>
      </c>
      <c r="D21" s="7">
        <v>90360</v>
      </c>
      <c r="E21" s="7">
        <v>262662</v>
      </c>
      <c r="F21" s="7">
        <f>+SUM([1]Hoja1!H35:H36)</f>
        <v>0</v>
      </c>
      <c r="G21" s="7">
        <f>+SUM([1]Hoja1!I35:I36)</f>
        <v>0</v>
      </c>
      <c r="H21" s="7">
        <f>+SUM([1]Hoja1!J35:J36)</f>
        <v>0</v>
      </c>
      <c r="I21" s="7">
        <f>+SUM([1]Hoja1!K35:K36)</f>
        <v>0</v>
      </c>
      <c r="J21" s="7">
        <f>+SUM([1]Hoja1!L35:L36)</f>
        <v>0</v>
      </c>
      <c r="K21" s="7">
        <f>+SUM([1]Hoja1!M35:M36)</f>
        <v>0</v>
      </c>
      <c r="L21" s="7">
        <f>+SUM([1]Hoja1!N35:N36)</f>
        <v>0</v>
      </c>
      <c r="M21" s="7">
        <f>+SUM([1]Hoja1!O35:O36)</f>
        <v>0</v>
      </c>
      <c r="N21" s="7">
        <f>+SUM([1]Hoja1!P35:P36)</f>
        <v>0</v>
      </c>
      <c r="O21" s="7">
        <f>+SUM([1]Hoja1!Q35:Q36)</f>
        <v>0</v>
      </c>
      <c r="P21" s="7">
        <f t="shared" si="6"/>
        <v>353022</v>
      </c>
      <c r="Q21" s="12"/>
    </row>
    <row r="22" spans="1:17" x14ac:dyDescent="0.25">
      <c r="A22" s="19" t="s">
        <v>11</v>
      </c>
      <c r="B22" s="7">
        <f>+SUM([1]Hoja1!D37:D39)</f>
        <v>11911081.600000001</v>
      </c>
      <c r="C22" s="7">
        <f>+SUM([1]Hoja1!E37:E39)</f>
        <v>0</v>
      </c>
      <c r="D22" s="7">
        <v>71080</v>
      </c>
      <c r="E22" s="7">
        <v>115700</v>
      </c>
      <c r="F22" s="7">
        <f>+SUM([1]Hoja1!H37:H39)</f>
        <v>0</v>
      </c>
      <c r="G22" s="7">
        <f>+SUM([1]Hoja1!I37:I39)</f>
        <v>0</v>
      </c>
      <c r="H22" s="7">
        <f>+SUM([1]Hoja1!J37:J39)</f>
        <v>0</v>
      </c>
      <c r="I22" s="7">
        <f>+SUM([1]Hoja1!K37:K39)</f>
        <v>0</v>
      </c>
      <c r="J22" s="7">
        <f>+SUM([1]Hoja1!L37:L39)</f>
        <v>0</v>
      </c>
      <c r="K22" s="7">
        <f>+SUM([1]Hoja1!M37:M39)</f>
        <v>0</v>
      </c>
      <c r="L22" s="7">
        <f>+SUM([1]Hoja1!N37:N39)</f>
        <v>0</v>
      </c>
      <c r="M22" s="7">
        <f>+SUM([1]Hoja1!O37:O39)</f>
        <v>0</v>
      </c>
      <c r="N22" s="7">
        <f>+SUM([1]Hoja1!P37:P39)</f>
        <v>0</v>
      </c>
      <c r="O22" s="7">
        <f>+SUM([1]Hoja1!Q37:Q39)</f>
        <v>0</v>
      </c>
      <c r="P22" s="7">
        <f t="shared" si="6"/>
        <v>186780</v>
      </c>
      <c r="Q22" s="12"/>
    </row>
    <row r="23" spans="1:17" x14ac:dyDescent="0.25">
      <c r="A23" s="19" t="s">
        <v>12</v>
      </c>
      <c r="B23" s="7">
        <f>+SUM([1]Hoja1!D40:D45)</f>
        <v>16121124</v>
      </c>
      <c r="C23" s="7">
        <f>+SUM([1]Hoja1!E40:E45)</f>
        <v>0</v>
      </c>
      <c r="D23" s="7">
        <v>284168.59999999998</v>
      </c>
      <c r="E23" s="7">
        <v>97220.2</v>
      </c>
      <c r="F23" s="7">
        <f>+SUM([1]Hoja1!H40:H45)</f>
        <v>0</v>
      </c>
      <c r="G23" s="7">
        <f>+SUM([1]Hoja1!I40:I45)</f>
        <v>0</v>
      </c>
      <c r="H23" s="7">
        <f>+SUM([1]Hoja1!J40:J45)</f>
        <v>0</v>
      </c>
      <c r="I23" s="7">
        <f>+SUM([1]Hoja1!K40:K45)</f>
        <v>0</v>
      </c>
      <c r="J23" s="7">
        <f>+SUM([1]Hoja1!L40:L45)</f>
        <v>0</v>
      </c>
      <c r="K23" s="7">
        <f>+SUM([1]Hoja1!M40:M45)</f>
        <v>0</v>
      </c>
      <c r="L23" s="7">
        <f>+SUM([1]Hoja1!N40:N45)</f>
        <v>0</v>
      </c>
      <c r="M23" s="7">
        <f>+SUM([1]Hoja1!O40:O45)</f>
        <v>0</v>
      </c>
      <c r="N23" s="7">
        <f>+SUM([1]Hoja1!P40:P45)</f>
        <v>0</v>
      </c>
      <c r="O23" s="7">
        <f>+SUM([1]Hoja1!Q40:Q45)</f>
        <v>0</v>
      </c>
      <c r="P23" s="7">
        <f t="shared" si="6"/>
        <v>381388.79999999999</v>
      </c>
      <c r="Q23" s="12"/>
    </row>
    <row r="24" spans="1:17" x14ac:dyDescent="0.25">
      <c r="A24" s="19" t="s">
        <v>13</v>
      </c>
      <c r="B24" s="7">
        <f>+SUM([1]Hoja1!D46:D48)</f>
        <v>9480537.4800000004</v>
      </c>
      <c r="C24" s="7">
        <f>+SUM([1]Hoja1!E46:E48)</f>
        <v>0</v>
      </c>
      <c r="D24" s="7">
        <v>2439223.63</v>
      </c>
      <c r="E24" s="7">
        <v>429551.51</v>
      </c>
      <c r="F24" s="7">
        <f>+SUM([1]Hoja1!H46:H48)</f>
        <v>0</v>
      </c>
      <c r="G24" s="7">
        <f>+SUM([1]Hoja1!I46:I48)</f>
        <v>0</v>
      </c>
      <c r="H24" s="7">
        <f>+SUM([1]Hoja1!J46:J48)</f>
        <v>0</v>
      </c>
      <c r="I24" s="7">
        <f>+SUM([1]Hoja1!K46:K48)</f>
        <v>0</v>
      </c>
      <c r="J24" s="7">
        <f>+SUM([1]Hoja1!L46:L48)</f>
        <v>0</v>
      </c>
      <c r="K24" s="7">
        <f>+SUM([1]Hoja1!M46:M48)</f>
        <v>0</v>
      </c>
      <c r="L24" s="7">
        <f>+SUM([1]Hoja1!N46:N48)</f>
        <v>0</v>
      </c>
      <c r="M24" s="7">
        <f>+SUM([1]Hoja1!O46:O48)</f>
        <v>0</v>
      </c>
      <c r="N24" s="7">
        <f>+SUM([1]Hoja1!P46:P48)</f>
        <v>0</v>
      </c>
      <c r="O24" s="7">
        <f>+SUM([1]Hoja1!Q46:Q48)</f>
        <v>0</v>
      </c>
      <c r="P24" s="7">
        <f t="shared" si="6"/>
        <v>2868775.1399999997</v>
      </c>
      <c r="Q24" s="12"/>
    </row>
    <row r="25" spans="1:17" ht="26.4" x14ac:dyDescent="0.25">
      <c r="A25" s="19" t="s">
        <v>14</v>
      </c>
      <c r="B25" s="7">
        <f>+SUM([1]Hoja1!D49:D55)</f>
        <v>14286717.872</v>
      </c>
      <c r="C25" s="7">
        <f>+SUM([1]Hoja1!E49:E55)</f>
        <v>0</v>
      </c>
      <c r="D25" s="7">
        <v>115490</v>
      </c>
      <c r="E25" s="7">
        <v>50520.22</v>
      </c>
      <c r="F25" s="7">
        <f>+SUM([1]Hoja1!H49:H55)</f>
        <v>0</v>
      </c>
      <c r="G25" s="7">
        <f>+SUM([1]Hoja1!I49:I55)</f>
        <v>0</v>
      </c>
      <c r="H25" s="7">
        <f>+SUM([1]Hoja1!J49:J55)</f>
        <v>0</v>
      </c>
      <c r="I25" s="7">
        <f>+SUM([1]Hoja1!K49:K55)</f>
        <v>0</v>
      </c>
      <c r="J25" s="7">
        <f>+SUM([1]Hoja1!L49:L55)</f>
        <v>0</v>
      </c>
      <c r="K25" s="7">
        <f>+SUM([1]Hoja1!M49:M55)</f>
        <v>0</v>
      </c>
      <c r="L25" s="7">
        <f>+SUM([1]Hoja1!N49:N55)</f>
        <v>0</v>
      </c>
      <c r="M25" s="7">
        <f>+SUM([1]Hoja1!O49:O55)</f>
        <v>0</v>
      </c>
      <c r="N25" s="7">
        <f>+SUM([1]Hoja1!P49:P55)</f>
        <v>0</v>
      </c>
      <c r="O25" s="7">
        <f>+SUM([1]Hoja1!Q49:Q55)</f>
        <v>0</v>
      </c>
      <c r="P25" s="7">
        <f t="shared" si="6"/>
        <v>166010.22</v>
      </c>
      <c r="Q25" s="12"/>
    </row>
    <row r="26" spans="1:17" x14ac:dyDescent="0.25">
      <c r="A26" s="19" t="s">
        <v>15</v>
      </c>
      <c r="B26" s="7">
        <f>+SUM([1]Hoja1!D56:D70)</f>
        <v>27754606.73300232</v>
      </c>
      <c r="C26" s="7">
        <f>+SUM([1]Hoja1!E56:E70)</f>
        <v>0</v>
      </c>
      <c r="D26" s="7">
        <v>136012.60999999999</v>
      </c>
      <c r="E26" s="7">
        <v>1268212.74</v>
      </c>
      <c r="F26" s="7">
        <f>+SUM([1]Hoja1!H56:H70)</f>
        <v>0</v>
      </c>
      <c r="G26" s="7">
        <f>+SUM([1]Hoja1!I56:I70)</f>
        <v>0</v>
      </c>
      <c r="H26" s="7">
        <f>+SUM([1]Hoja1!J56:J70)</f>
        <v>0</v>
      </c>
      <c r="I26" s="7">
        <f>+SUM([1]Hoja1!K56:K70)</f>
        <v>0</v>
      </c>
      <c r="J26" s="7">
        <f>+SUM([1]Hoja1!L56:L70)</f>
        <v>0</v>
      </c>
      <c r="K26" s="7">
        <f>+SUM([1]Hoja1!M56:M70)</f>
        <v>0</v>
      </c>
      <c r="L26" s="7">
        <f>+SUM([1]Hoja1!N56:N70)</f>
        <v>0</v>
      </c>
      <c r="M26" s="7">
        <f>+SUM([1]Hoja1!O56:O70)</f>
        <v>0</v>
      </c>
      <c r="N26" s="7">
        <f>+SUM([1]Hoja1!P56:P70)</f>
        <v>0</v>
      </c>
      <c r="O26" s="7">
        <f>+SUM([1]Hoja1!Q56:Q70)</f>
        <v>0</v>
      </c>
      <c r="P26" s="7">
        <f t="shared" si="6"/>
        <v>1404225.35</v>
      </c>
      <c r="Q26" s="12"/>
    </row>
    <row r="27" spans="1:17" x14ac:dyDescent="0.25">
      <c r="A27" s="19" t="s">
        <v>16</v>
      </c>
      <c r="B27" s="7">
        <f>+SUM([1]Hoja1!D71:D73)</f>
        <v>14362221</v>
      </c>
      <c r="C27" s="7">
        <f>+SUM([1]Hoja1!E71:E73)</f>
        <v>0</v>
      </c>
      <c r="D27" s="7">
        <v>142364.39000000001</v>
      </c>
      <c r="E27" s="7">
        <v>149528.14000000001</v>
      </c>
      <c r="F27" s="7">
        <f>+SUM([1]Hoja1!H71:H73)</f>
        <v>0</v>
      </c>
      <c r="G27" s="7">
        <f>+SUM([1]Hoja1!I71:I73)</f>
        <v>0</v>
      </c>
      <c r="H27" s="7">
        <f>+SUM([1]Hoja1!J71:J73)</f>
        <v>0</v>
      </c>
      <c r="I27" s="7">
        <f>+SUM([1]Hoja1!K71:K73)</f>
        <v>0</v>
      </c>
      <c r="J27" s="7">
        <f>+SUM([1]Hoja1!L71:L73)</f>
        <v>0</v>
      </c>
      <c r="K27" s="7">
        <f>+SUM([1]Hoja1!M71:M73)</f>
        <v>0</v>
      </c>
      <c r="L27" s="7">
        <f>+SUM([1]Hoja1!N71:N73)</f>
        <v>0</v>
      </c>
      <c r="M27" s="7">
        <f>+SUM([1]Hoja1!O71:O73)</f>
        <v>0</v>
      </c>
      <c r="N27" s="7">
        <f>+SUM([1]Hoja1!P71:P73)</f>
        <v>0</v>
      </c>
      <c r="O27" s="7">
        <f>+SUM([1]Hoja1!Q71:Q73)</f>
        <v>0</v>
      </c>
      <c r="P27" s="7">
        <f t="shared" si="6"/>
        <v>291892.53000000003</v>
      </c>
      <c r="Q27" s="12"/>
    </row>
    <row r="28" spans="1:17" x14ac:dyDescent="0.25">
      <c r="A28" s="20" t="s">
        <v>17</v>
      </c>
      <c r="B28" s="5">
        <f>+SUM(B29:B37)</f>
        <v>31089906.989608288</v>
      </c>
      <c r="C28" s="5">
        <f t="shared" ref="C28:D28" si="7">+SUM(C29:C37)</f>
        <v>0</v>
      </c>
      <c r="D28" s="5">
        <f t="shared" si="7"/>
        <v>1179050.4099999999</v>
      </c>
      <c r="E28" s="5">
        <f t="shared" ref="E28:O28" si="8">+SUM(E29:E37)</f>
        <v>1721788.41</v>
      </c>
      <c r="F28" s="5">
        <f t="shared" si="8"/>
        <v>0</v>
      </c>
      <c r="G28" s="5">
        <f t="shared" si="8"/>
        <v>0</v>
      </c>
      <c r="H28" s="5">
        <f t="shared" si="8"/>
        <v>0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ref="P28" si="9">+SUM(P29:P37)</f>
        <v>2900838.8199999994</v>
      </c>
      <c r="Q28" s="12"/>
    </row>
    <row r="29" spans="1:17" x14ac:dyDescent="0.25">
      <c r="A29" s="19" t="s">
        <v>18</v>
      </c>
      <c r="B29" s="7">
        <f>+SUM([1]Hoja1!D75:D77)</f>
        <v>2084703.64</v>
      </c>
      <c r="C29" s="7">
        <f>+SUM([1]Hoja1!E75:E77)</f>
        <v>0</v>
      </c>
      <c r="D29" s="7">
        <v>64202.77</v>
      </c>
      <c r="E29" s="7">
        <v>123431.4</v>
      </c>
      <c r="F29" s="7">
        <f>+SUM([1]Hoja1!H75:H77)</f>
        <v>0</v>
      </c>
      <c r="G29" s="7">
        <f>+SUM([1]Hoja1!I75:I77)</f>
        <v>0</v>
      </c>
      <c r="H29" s="7">
        <f>+SUM([1]Hoja1!J75:J77)</f>
        <v>0</v>
      </c>
      <c r="I29" s="7">
        <f>+SUM([1]Hoja1!K75:K77)</f>
        <v>0</v>
      </c>
      <c r="J29" s="7">
        <f>+SUM([1]Hoja1!L75:L77)</f>
        <v>0</v>
      </c>
      <c r="K29" s="7">
        <f>+SUM([1]Hoja1!M75:M77)</f>
        <v>0</v>
      </c>
      <c r="L29" s="7">
        <f>+SUM([1]Hoja1!N75:N77)</f>
        <v>0</v>
      </c>
      <c r="M29" s="7">
        <f>+SUM([1]Hoja1!O75:O77)</f>
        <v>0</v>
      </c>
      <c r="N29" s="7">
        <f>+SUM([1]Hoja1!P75:P77)</f>
        <v>0</v>
      </c>
      <c r="O29" s="7">
        <f>+SUM([1]Hoja1!Q75:Q77)</f>
        <v>0</v>
      </c>
      <c r="P29" s="7">
        <f t="shared" si="6"/>
        <v>187634.16999999998</v>
      </c>
      <c r="Q29" s="12"/>
    </row>
    <row r="30" spans="1:17" x14ac:dyDescent="0.25">
      <c r="A30" s="19" t="s">
        <v>19</v>
      </c>
      <c r="B30" s="7">
        <f>+SUM([1]Hoja1!D78:D80)</f>
        <v>1480759.8591</v>
      </c>
      <c r="C30" s="7">
        <f>+SUM([1]Hoja1!E78:E80)</f>
        <v>0</v>
      </c>
      <c r="D30" s="7">
        <v>0</v>
      </c>
      <c r="E30" s="7">
        <v>188126.5</v>
      </c>
      <c r="F30" s="7">
        <f>+SUM([1]Hoja1!H78:H80)</f>
        <v>0</v>
      </c>
      <c r="G30" s="7">
        <f>+SUM([1]Hoja1!I78:I80)</f>
        <v>0</v>
      </c>
      <c r="H30" s="7">
        <f>+SUM([1]Hoja1!J78:J80)</f>
        <v>0</v>
      </c>
      <c r="I30" s="7">
        <f>+SUM([1]Hoja1!K78:K80)</f>
        <v>0</v>
      </c>
      <c r="J30" s="7">
        <f>+SUM([1]Hoja1!L78:L80)</f>
        <v>0</v>
      </c>
      <c r="K30" s="7">
        <f>+SUM([1]Hoja1!M78:M80)</f>
        <v>0</v>
      </c>
      <c r="L30" s="7">
        <f>+SUM([1]Hoja1!N78:N80)</f>
        <v>0</v>
      </c>
      <c r="M30" s="7">
        <f>+SUM([1]Hoja1!O78:O80)</f>
        <v>0</v>
      </c>
      <c r="N30" s="7">
        <f>+SUM([1]Hoja1!P78:P80)</f>
        <v>0</v>
      </c>
      <c r="O30" s="7">
        <f>+SUM([1]Hoja1!Q78:Q80)</f>
        <v>0</v>
      </c>
      <c r="P30" s="7">
        <f t="shared" si="6"/>
        <v>188126.5</v>
      </c>
      <c r="Q30" s="12"/>
    </row>
    <row r="31" spans="1:17" x14ac:dyDescent="0.25">
      <c r="A31" s="19" t="s">
        <v>20</v>
      </c>
      <c r="B31" s="7">
        <f>+SUM([1]Hoja1!D81:D85)</f>
        <v>4716827.1866666637</v>
      </c>
      <c r="C31" s="7">
        <f>+SUM([1]Hoja1!E81:E85)</f>
        <v>0</v>
      </c>
      <c r="D31" s="7">
        <v>84942.5</v>
      </c>
      <c r="E31" s="7">
        <v>407813.19999999995</v>
      </c>
      <c r="F31" s="7">
        <f>+SUM([1]Hoja1!H81:H85)</f>
        <v>0</v>
      </c>
      <c r="G31" s="7">
        <f>+SUM([1]Hoja1!I81:I85)</f>
        <v>0</v>
      </c>
      <c r="H31" s="7">
        <f>+SUM([1]Hoja1!J81:J85)</f>
        <v>0</v>
      </c>
      <c r="I31" s="7">
        <f>+SUM([1]Hoja1!K81:K85)</f>
        <v>0</v>
      </c>
      <c r="J31" s="7">
        <f>+SUM([1]Hoja1!L81:L85)</f>
        <v>0</v>
      </c>
      <c r="K31" s="7">
        <f>+SUM([1]Hoja1!M81:M85)</f>
        <v>0</v>
      </c>
      <c r="L31" s="7">
        <f>+SUM([1]Hoja1!N81:N85)</f>
        <v>0</v>
      </c>
      <c r="M31" s="7">
        <f>+SUM([1]Hoja1!O81:O85)</f>
        <v>0</v>
      </c>
      <c r="N31" s="7">
        <f>+SUM([1]Hoja1!P81:P85)</f>
        <v>0</v>
      </c>
      <c r="O31" s="7">
        <f>+SUM([1]Hoja1!Q81:Q85)</f>
        <v>0</v>
      </c>
      <c r="P31" s="7">
        <f t="shared" si="6"/>
        <v>492755.69999999995</v>
      </c>
      <c r="Q31" s="12"/>
    </row>
    <row r="32" spans="1:17" x14ac:dyDescent="0.25">
      <c r="A32" s="19" t="s">
        <v>21</v>
      </c>
      <c r="B32" s="7">
        <f>+[1]Hoja1!D86</f>
        <v>2445510</v>
      </c>
      <c r="C32" s="7">
        <f>+[1]Hoja1!E86</f>
        <v>0</v>
      </c>
      <c r="D32" s="7">
        <v>759.32</v>
      </c>
      <c r="E32" s="7">
        <v>0</v>
      </c>
      <c r="F32" s="7">
        <f>+[1]Hoja1!H86</f>
        <v>0</v>
      </c>
      <c r="G32" s="7">
        <f>+[1]Hoja1!I86</f>
        <v>0</v>
      </c>
      <c r="H32" s="7">
        <f>+[1]Hoja1!J86</f>
        <v>0</v>
      </c>
      <c r="I32" s="7">
        <f>+[1]Hoja1!K86</f>
        <v>0</v>
      </c>
      <c r="J32" s="7">
        <f>+[1]Hoja1!L86</f>
        <v>0</v>
      </c>
      <c r="K32" s="7">
        <f>+[1]Hoja1!M86</f>
        <v>0</v>
      </c>
      <c r="L32" s="7">
        <f>+[1]Hoja1!N86</f>
        <v>0</v>
      </c>
      <c r="M32" s="7">
        <f>+[1]Hoja1!O86</f>
        <v>0</v>
      </c>
      <c r="N32" s="7">
        <f>+[1]Hoja1!P86</f>
        <v>0</v>
      </c>
      <c r="O32" s="7">
        <f>+[1]Hoja1!Q86</f>
        <v>0</v>
      </c>
      <c r="P32" s="7">
        <f t="shared" si="6"/>
        <v>759.32</v>
      </c>
      <c r="Q32" s="12"/>
    </row>
    <row r="33" spans="1:17" x14ac:dyDescent="0.25">
      <c r="A33" s="19" t="s">
        <v>22</v>
      </c>
      <c r="B33" s="7">
        <f>+SUM([1]Hoja1!D87:D89)</f>
        <v>1834713.12</v>
      </c>
      <c r="C33" s="7">
        <f>+SUM([1]Hoja1!E87:E89)</f>
        <v>0</v>
      </c>
      <c r="D33" s="7">
        <v>13205.42</v>
      </c>
      <c r="E33" s="7">
        <v>23896.7</v>
      </c>
      <c r="F33" s="7">
        <f>+SUM([1]Hoja1!H87:H89)</f>
        <v>0</v>
      </c>
      <c r="G33" s="7">
        <f>+SUM([1]Hoja1!I87:I89)</f>
        <v>0</v>
      </c>
      <c r="H33" s="7">
        <f>+SUM([1]Hoja1!J87:J89)</f>
        <v>0</v>
      </c>
      <c r="I33" s="7">
        <f>+SUM([1]Hoja1!K87:K89)</f>
        <v>0</v>
      </c>
      <c r="J33" s="7">
        <f>+SUM([1]Hoja1!L87:L89)</f>
        <v>0</v>
      </c>
      <c r="K33" s="7">
        <f>+SUM([1]Hoja1!M87:M89)</f>
        <v>0</v>
      </c>
      <c r="L33" s="7">
        <f>+SUM([1]Hoja1!N87:N89)</f>
        <v>0</v>
      </c>
      <c r="M33" s="7">
        <f>+SUM([1]Hoja1!O87:O89)</f>
        <v>0</v>
      </c>
      <c r="N33" s="7">
        <f>+SUM([1]Hoja1!P87:P89)</f>
        <v>0</v>
      </c>
      <c r="O33" s="7">
        <f>+SUM([1]Hoja1!Q87:Q89)</f>
        <v>0</v>
      </c>
      <c r="P33" s="7">
        <f t="shared" si="6"/>
        <v>37102.120000000003</v>
      </c>
      <c r="Q33" s="12"/>
    </row>
    <row r="34" spans="1:17" x14ac:dyDescent="0.25">
      <c r="A34" s="19" t="s">
        <v>23</v>
      </c>
      <c r="B34" s="7">
        <f>+SUM([1]Hoja1!D90:D93)</f>
        <v>1333750</v>
      </c>
      <c r="C34" s="7">
        <f>+SUM([1]Hoja1!E90:E93)</f>
        <v>0</v>
      </c>
      <c r="D34" s="7">
        <v>3480.02</v>
      </c>
      <c r="E34" s="7">
        <v>0</v>
      </c>
      <c r="F34" s="7">
        <f>+SUM([1]Hoja1!H90:H93)</f>
        <v>0</v>
      </c>
      <c r="G34" s="7">
        <f>+SUM([1]Hoja1!I90:I93)</f>
        <v>0</v>
      </c>
      <c r="H34" s="7">
        <f>+SUM([1]Hoja1!J90:J93)</f>
        <v>0</v>
      </c>
      <c r="I34" s="7">
        <f>+SUM([1]Hoja1!K90:K93)</f>
        <v>0</v>
      </c>
      <c r="J34" s="7">
        <f>+SUM([1]Hoja1!L90:L93)</f>
        <v>0</v>
      </c>
      <c r="K34" s="7">
        <f>+SUM([1]Hoja1!M90:M93)</f>
        <v>0</v>
      </c>
      <c r="L34" s="7">
        <f>+SUM([1]Hoja1!N90:N93)</f>
        <v>0</v>
      </c>
      <c r="M34" s="7">
        <f>+SUM([1]Hoja1!O90:O93)</f>
        <v>0</v>
      </c>
      <c r="N34" s="7">
        <f>+SUM([1]Hoja1!P90:P93)</f>
        <v>0</v>
      </c>
      <c r="O34" s="7">
        <f>+SUM([1]Hoja1!Q90:Q93)</f>
        <v>0</v>
      </c>
      <c r="P34" s="7">
        <f t="shared" si="6"/>
        <v>3480.02</v>
      </c>
      <c r="Q34" s="12"/>
    </row>
    <row r="35" spans="1:17" x14ac:dyDescent="0.25">
      <c r="A35" s="19" t="s">
        <v>24</v>
      </c>
      <c r="B35" s="7">
        <f>+SUM([1]Hoja1!D94:D99)</f>
        <v>9972416.5600000005</v>
      </c>
      <c r="C35" s="7">
        <f>+SUM([1]Hoja1!E94:E99)</f>
        <v>0</v>
      </c>
      <c r="D35" s="7">
        <v>811942.78999999992</v>
      </c>
      <c r="E35" s="7">
        <v>626240.9</v>
      </c>
      <c r="F35" s="7">
        <f>+SUM([1]Hoja1!H94:H99)</f>
        <v>0</v>
      </c>
      <c r="G35" s="7">
        <f>+SUM([1]Hoja1!I94:I99)</f>
        <v>0</v>
      </c>
      <c r="H35" s="7">
        <f>+SUM([1]Hoja1!J94:J99)</f>
        <v>0</v>
      </c>
      <c r="I35" s="7">
        <f>+SUM([1]Hoja1!K94:K99)</f>
        <v>0</v>
      </c>
      <c r="J35" s="7">
        <f>+SUM([1]Hoja1!L94:L99)</f>
        <v>0</v>
      </c>
      <c r="K35" s="7">
        <f>+SUM([1]Hoja1!M94:M99)</f>
        <v>0</v>
      </c>
      <c r="L35" s="7">
        <f>+SUM([1]Hoja1!N94:N99)</f>
        <v>0</v>
      </c>
      <c r="M35" s="7">
        <f>+SUM([1]Hoja1!O94:O99)</f>
        <v>0</v>
      </c>
      <c r="N35" s="7">
        <f>+SUM([1]Hoja1!P94:P99)</f>
        <v>0</v>
      </c>
      <c r="O35" s="7">
        <f>+SUM([1]Hoja1!Q94:Q99)</f>
        <v>0</v>
      </c>
      <c r="P35" s="7">
        <f t="shared" si="6"/>
        <v>1438183.69</v>
      </c>
      <c r="Q35" s="12"/>
    </row>
    <row r="36" spans="1:17" x14ac:dyDescent="0.25">
      <c r="A36" s="19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6"/>
        <v>0</v>
      </c>
      <c r="Q36" s="12"/>
    </row>
    <row r="37" spans="1:17" x14ac:dyDescent="0.25">
      <c r="A37" s="19" t="s">
        <v>26</v>
      </c>
      <c r="B37" s="7">
        <f>+SUM([1]Hoja1!D100:D106)</f>
        <v>7221226.6238416219</v>
      </c>
      <c r="C37" s="7">
        <f>+SUM([1]Hoja1!E100:E106)</f>
        <v>0</v>
      </c>
      <c r="D37" s="7">
        <v>200517.59</v>
      </c>
      <c r="E37" s="7">
        <v>352279.71</v>
      </c>
      <c r="F37" s="7">
        <f>+SUM([1]Hoja1!H100:H106)</f>
        <v>0</v>
      </c>
      <c r="G37" s="7">
        <f>+SUM([1]Hoja1!I100:I106)</f>
        <v>0</v>
      </c>
      <c r="H37" s="7">
        <f>+SUM([1]Hoja1!J100:J106)</f>
        <v>0</v>
      </c>
      <c r="I37" s="7">
        <f>+SUM([1]Hoja1!K100:K106)</f>
        <v>0</v>
      </c>
      <c r="J37" s="7">
        <f>+SUM([1]Hoja1!L100:L106)</f>
        <v>0</v>
      </c>
      <c r="K37" s="7">
        <f>+SUM([1]Hoja1!M100:M106)</f>
        <v>0</v>
      </c>
      <c r="L37" s="7">
        <f>+SUM([1]Hoja1!N100:N106)</f>
        <v>0</v>
      </c>
      <c r="M37" s="7">
        <f>+SUM([1]Hoja1!O100:O106)</f>
        <v>0</v>
      </c>
      <c r="N37" s="7">
        <f>+SUM([1]Hoja1!P100:P106)</f>
        <v>0</v>
      </c>
      <c r="O37" s="7">
        <f>+SUM([1]Hoja1!Q100:Q106)</f>
        <v>0</v>
      </c>
      <c r="P37" s="7">
        <f t="shared" si="6"/>
        <v>552797.30000000005</v>
      </c>
      <c r="Q37" s="12"/>
    </row>
    <row r="38" spans="1:17" x14ac:dyDescent="0.25">
      <c r="A38" s="20" t="s">
        <v>27</v>
      </c>
      <c r="B38" s="5">
        <f>+SUM(B39:B46)</f>
        <v>12773995.779999999</v>
      </c>
      <c r="C38" s="5">
        <f t="shared" ref="C38:D38" si="10">+SUM(C39:C46)</f>
        <v>0</v>
      </c>
      <c r="D38" s="5">
        <f t="shared" si="10"/>
        <v>919400</v>
      </c>
      <c r="E38" s="5">
        <f t="shared" ref="E38:O38" si="11">+SUM(E39:E46)</f>
        <v>843500</v>
      </c>
      <c r="F38" s="5">
        <f t="shared" si="11"/>
        <v>0</v>
      </c>
      <c r="G38" s="5">
        <f t="shared" si="11"/>
        <v>0</v>
      </c>
      <c r="H38" s="5">
        <f t="shared" si="11"/>
        <v>0</v>
      </c>
      <c r="I38" s="5">
        <f t="shared" si="11"/>
        <v>0</v>
      </c>
      <c r="J38" s="5">
        <f t="shared" si="11"/>
        <v>0</v>
      </c>
      <c r="K38" s="5">
        <f t="shared" si="11"/>
        <v>0</v>
      </c>
      <c r="L38" s="5">
        <f t="shared" si="11"/>
        <v>0</v>
      </c>
      <c r="M38" s="5">
        <f t="shared" si="11"/>
        <v>0</v>
      </c>
      <c r="N38" s="5">
        <f t="shared" si="11"/>
        <v>0</v>
      </c>
      <c r="O38" s="5">
        <f t="shared" si="11"/>
        <v>0</v>
      </c>
      <c r="P38" s="5">
        <f t="shared" ref="P38" si="12">+SUM(P39:P46)</f>
        <v>1762900</v>
      </c>
      <c r="Q38" s="24"/>
    </row>
    <row r="39" spans="1:17" x14ac:dyDescent="0.25">
      <c r="A39" s="19" t="s">
        <v>28</v>
      </c>
      <c r="B39" s="7">
        <f>+SUM([1]Hoja1!D108:D112)</f>
        <v>4057495.78</v>
      </c>
      <c r="C39" s="7">
        <f>+SUM([1]Hoja1!E108:E112)</f>
        <v>0</v>
      </c>
      <c r="D39" s="7">
        <v>197000</v>
      </c>
      <c r="E39" s="7">
        <v>124100</v>
      </c>
      <c r="F39" s="7">
        <f>+SUM([1]Hoja1!H108:H112)</f>
        <v>0</v>
      </c>
      <c r="G39" s="7">
        <f>+SUM([1]Hoja1!I108:I112)</f>
        <v>0</v>
      </c>
      <c r="H39" s="7">
        <f>+SUM([1]Hoja1!J108:J112)</f>
        <v>0</v>
      </c>
      <c r="I39" s="7">
        <f>+SUM([1]Hoja1!K108:K112)</f>
        <v>0</v>
      </c>
      <c r="J39" s="7">
        <f>+SUM([1]Hoja1!L108:L112)</f>
        <v>0</v>
      </c>
      <c r="K39" s="7">
        <f>+SUM([1]Hoja1!M108:M112)</f>
        <v>0</v>
      </c>
      <c r="L39" s="7">
        <f>+SUM([1]Hoja1!N108:N112)</f>
        <v>0</v>
      </c>
      <c r="M39" s="7">
        <f>+SUM([1]Hoja1!O108:O112)</f>
        <v>0</v>
      </c>
      <c r="N39" s="7">
        <f>+SUM([1]Hoja1!P108:P112)</f>
        <v>0</v>
      </c>
      <c r="O39" s="7">
        <f>+SUM([1]Hoja1!Q108:Q112)</f>
        <v>0</v>
      </c>
      <c r="P39" s="7">
        <f t="shared" si="6"/>
        <v>321100</v>
      </c>
      <c r="Q39" s="12"/>
    </row>
    <row r="40" spans="1:17" x14ac:dyDescent="0.25">
      <c r="A40" s="19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6"/>
        <v>0</v>
      </c>
      <c r="Q40" s="12"/>
    </row>
    <row r="41" spans="1:17" x14ac:dyDescent="0.25">
      <c r="A41" s="19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6"/>
        <v>0</v>
      </c>
      <c r="Q41" s="12"/>
    </row>
    <row r="42" spans="1:17" x14ac:dyDescent="0.25">
      <c r="A42" s="19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6"/>
        <v>0</v>
      </c>
      <c r="Q42" s="12"/>
    </row>
    <row r="43" spans="1:17" x14ac:dyDescent="0.25">
      <c r="A43" s="19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6"/>
        <v>0</v>
      </c>
      <c r="Q43" s="12"/>
    </row>
    <row r="44" spans="1:17" x14ac:dyDescent="0.25">
      <c r="A44" s="19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6"/>
        <v>0</v>
      </c>
      <c r="Q44" s="12"/>
    </row>
    <row r="45" spans="1:17" x14ac:dyDescent="0.25">
      <c r="A45" s="19" t="s">
        <v>34</v>
      </c>
      <c r="B45" s="7">
        <f>+[1]Hoja1!D113</f>
        <v>8716500</v>
      </c>
      <c r="C45" s="7">
        <f>+[1]Hoja1!E113</f>
        <v>0</v>
      </c>
      <c r="D45" s="7">
        <v>722400</v>
      </c>
      <c r="E45" s="7">
        <v>719400</v>
      </c>
      <c r="F45" s="7">
        <f>+[1]Hoja1!H113</f>
        <v>0</v>
      </c>
      <c r="G45" s="7">
        <f>+[1]Hoja1!I113</f>
        <v>0</v>
      </c>
      <c r="H45" s="7">
        <f>+[1]Hoja1!J113</f>
        <v>0</v>
      </c>
      <c r="I45" s="7">
        <f>+[1]Hoja1!K113</f>
        <v>0</v>
      </c>
      <c r="J45" s="7">
        <f>+[1]Hoja1!L113</f>
        <v>0</v>
      </c>
      <c r="K45" s="7">
        <f>+[1]Hoja1!M113</f>
        <v>0</v>
      </c>
      <c r="L45" s="7">
        <f>+[1]Hoja1!N113</f>
        <v>0</v>
      </c>
      <c r="M45" s="7">
        <f>+[1]Hoja1!O113</f>
        <v>0</v>
      </c>
      <c r="N45" s="7">
        <f>+[1]Hoja1!P113</f>
        <v>0</v>
      </c>
      <c r="O45" s="7">
        <f>+[1]Hoja1!Q113</f>
        <v>0</v>
      </c>
      <c r="P45" s="7">
        <f t="shared" si="6"/>
        <v>1441800</v>
      </c>
      <c r="Q45" s="12"/>
    </row>
    <row r="46" spans="1:17" x14ac:dyDescent="0.25">
      <c r="A46" s="19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6"/>
        <v>0</v>
      </c>
      <c r="Q46" s="12"/>
    </row>
    <row r="47" spans="1:17" x14ac:dyDescent="0.25">
      <c r="A47" s="20" t="s">
        <v>36</v>
      </c>
      <c r="B47" s="5">
        <f>+SUM(B48:B53)</f>
        <v>0</v>
      </c>
      <c r="C47" s="5">
        <f t="shared" ref="C47:O47" si="13">+SUM(C48:C53)</f>
        <v>0</v>
      </c>
      <c r="D47" s="5">
        <v>0</v>
      </c>
      <c r="E47" s="5">
        <v>0</v>
      </c>
      <c r="F47" s="5">
        <f t="shared" si="13"/>
        <v>0</v>
      </c>
      <c r="G47" s="5">
        <f t="shared" si="13"/>
        <v>0</v>
      </c>
      <c r="H47" s="5">
        <f t="shared" si="13"/>
        <v>0</v>
      </c>
      <c r="I47" s="5">
        <f t="shared" si="13"/>
        <v>0</v>
      </c>
      <c r="J47" s="5">
        <f t="shared" si="13"/>
        <v>0</v>
      </c>
      <c r="K47" s="5">
        <f t="shared" si="13"/>
        <v>0</v>
      </c>
      <c r="L47" s="5">
        <f t="shared" si="13"/>
        <v>0</v>
      </c>
      <c r="M47" s="5">
        <f t="shared" si="13"/>
        <v>0</v>
      </c>
      <c r="N47" s="5">
        <f t="shared" si="13"/>
        <v>0</v>
      </c>
      <c r="O47" s="5">
        <f t="shared" si="13"/>
        <v>0</v>
      </c>
      <c r="P47" s="7">
        <f t="shared" si="6"/>
        <v>0</v>
      </c>
      <c r="Q47" s="12"/>
    </row>
    <row r="48" spans="1:17" x14ac:dyDescent="0.25">
      <c r="A48" s="19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6"/>
        <v>0</v>
      </c>
      <c r="Q48" s="12"/>
    </row>
    <row r="49" spans="1:18" x14ac:dyDescent="0.25">
      <c r="A49" s="19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"/>
        <v>0</v>
      </c>
      <c r="Q49" s="12"/>
    </row>
    <row r="50" spans="1:18" x14ac:dyDescent="0.25">
      <c r="A50" s="19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"/>
        <v>0</v>
      </c>
      <c r="Q50" s="12"/>
    </row>
    <row r="51" spans="1:18" x14ac:dyDescent="0.25">
      <c r="A51" s="19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"/>
        <v>0</v>
      </c>
      <c r="Q51" s="12"/>
    </row>
    <row r="52" spans="1:18" x14ac:dyDescent="0.25">
      <c r="A52" s="19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"/>
        <v>0</v>
      </c>
      <c r="Q52" s="12"/>
    </row>
    <row r="53" spans="1:18" x14ac:dyDescent="0.25">
      <c r="A53" s="19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"/>
        <v>0</v>
      </c>
      <c r="Q53" s="12"/>
    </row>
    <row r="54" spans="1:18" x14ac:dyDescent="0.25">
      <c r="A54" s="20" t="s">
        <v>43</v>
      </c>
      <c r="B54" s="5">
        <f>+SUM(B55:B63)</f>
        <v>50319594</v>
      </c>
      <c r="C54" s="5">
        <f t="shared" ref="C54:D54" si="14">+SUM(C55:C63)</f>
        <v>0</v>
      </c>
      <c r="D54" s="5">
        <f t="shared" si="14"/>
        <v>353585.82</v>
      </c>
      <c r="E54" s="5">
        <f t="shared" ref="E54:P54" si="15">+SUM(E55:E63)</f>
        <v>16083.4</v>
      </c>
      <c r="F54" s="5">
        <f t="shared" si="15"/>
        <v>0</v>
      </c>
      <c r="G54" s="5">
        <f t="shared" si="15"/>
        <v>0</v>
      </c>
      <c r="H54" s="5">
        <f t="shared" si="15"/>
        <v>0</v>
      </c>
      <c r="I54" s="5">
        <f t="shared" si="15"/>
        <v>0</v>
      </c>
      <c r="J54" s="5">
        <f t="shared" si="15"/>
        <v>0</v>
      </c>
      <c r="K54" s="5">
        <f t="shared" si="15"/>
        <v>0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369669.22000000003</v>
      </c>
      <c r="Q54" s="12"/>
      <c r="R54" s="14"/>
    </row>
    <row r="55" spans="1:18" x14ac:dyDescent="0.25">
      <c r="A55" s="19" t="s">
        <v>44</v>
      </c>
      <c r="B55" s="7">
        <f>+SUM([1]Hoja1!D115:D117)</f>
        <v>16571594</v>
      </c>
      <c r="C55" s="7">
        <f>+SUM([1]Hoja1!E115:E117)</f>
        <v>0</v>
      </c>
      <c r="D55" s="7">
        <v>353585.82</v>
      </c>
      <c r="E55" s="7">
        <v>16083.4</v>
      </c>
      <c r="F55" s="7">
        <f>+SUM([1]Hoja1!H115:H117)</f>
        <v>0</v>
      </c>
      <c r="G55" s="7">
        <f>+SUM([1]Hoja1!I115:I117)</f>
        <v>0</v>
      </c>
      <c r="H55" s="7">
        <f>+SUM([1]Hoja1!J115:J117)</f>
        <v>0</v>
      </c>
      <c r="I55" s="7">
        <f>+SUM([1]Hoja1!K115:K117)</f>
        <v>0</v>
      </c>
      <c r="J55" s="7">
        <f>+SUM([1]Hoja1!L115:L117)</f>
        <v>0</v>
      </c>
      <c r="K55" s="7">
        <f>+SUM([1]Hoja1!M115:M117)</f>
        <v>0</v>
      </c>
      <c r="L55" s="7">
        <f>+SUM([1]Hoja1!N115:N117)</f>
        <v>0</v>
      </c>
      <c r="M55" s="7">
        <f>+SUM([1]Hoja1!O115:O117)</f>
        <v>0</v>
      </c>
      <c r="N55" s="7">
        <f>+SUM([1]Hoja1!P115:P117)</f>
        <v>0</v>
      </c>
      <c r="O55" s="7">
        <f>+SUM([1]Hoja1!Q115:Q117)</f>
        <v>0</v>
      </c>
      <c r="P55" s="7">
        <f t="shared" ref="P55:P63" si="16">SUM(D55:O55)</f>
        <v>369669.22000000003</v>
      </c>
      <c r="Q55" s="12"/>
    </row>
    <row r="56" spans="1:18" x14ac:dyDescent="0.25">
      <c r="A56" s="19" t="s">
        <v>45</v>
      </c>
      <c r="B56" s="7">
        <f>+[1]Hoja1!D118</f>
        <v>0</v>
      </c>
      <c r="C56" s="7">
        <f>+[1]Hoja1!E118</f>
        <v>0</v>
      </c>
      <c r="D56" s="7">
        <v>0</v>
      </c>
      <c r="E56" s="7">
        <f>+[1]Hoja1!G118</f>
        <v>0</v>
      </c>
      <c r="F56" s="7">
        <f>+[1]Hoja1!H118</f>
        <v>0</v>
      </c>
      <c r="G56" s="7">
        <f>+[1]Hoja1!I118</f>
        <v>0</v>
      </c>
      <c r="H56" s="7">
        <f>+[1]Hoja1!J118</f>
        <v>0</v>
      </c>
      <c r="I56" s="7">
        <f>+[1]Hoja1!K118</f>
        <v>0</v>
      </c>
      <c r="J56" s="7">
        <f>+[1]Hoja1!L118</f>
        <v>0</v>
      </c>
      <c r="K56" s="7">
        <f>+[1]Hoja1!M118</f>
        <v>0</v>
      </c>
      <c r="L56" s="7">
        <f>+[1]Hoja1!N118</f>
        <v>0</v>
      </c>
      <c r="M56" s="7">
        <f>+[1]Hoja1!O118</f>
        <v>0</v>
      </c>
      <c r="N56" s="7">
        <f>+[1]Hoja1!P118</f>
        <v>0</v>
      </c>
      <c r="O56" s="7">
        <f>+[1]Hoja1!Q118</f>
        <v>0</v>
      </c>
      <c r="P56" s="7">
        <f t="shared" si="16"/>
        <v>0</v>
      </c>
      <c r="Q56" s="12"/>
    </row>
    <row r="57" spans="1:18" x14ac:dyDescent="0.25">
      <c r="A57" s="19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16"/>
        <v>0</v>
      </c>
      <c r="Q57" s="12"/>
    </row>
    <row r="58" spans="1:18" x14ac:dyDescent="0.25">
      <c r="A58" s="19" t="s">
        <v>47</v>
      </c>
      <c r="B58" s="7">
        <f>+[1]Hoja1!D119</f>
        <v>26613000</v>
      </c>
      <c r="C58" s="7">
        <f>+[1]Hoja1!E119</f>
        <v>0</v>
      </c>
      <c r="D58" s="7">
        <v>0</v>
      </c>
      <c r="E58" s="7">
        <f>+[1]Hoja1!G119</f>
        <v>0</v>
      </c>
      <c r="F58" s="7">
        <f>+[1]Hoja1!H119</f>
        <v>0</v>
      </c>
      <c r="G58" s="7">
        <f>+[1]Hoja1!I119</f>
        <v>0</v>
      </c>
      <c r="H58" s="7">
        <f>+[1]Hoja1!J119</f>
        <v>0</v>
      </c>
      <c r="I58" s="7">
        <f>+[1]Hoja1!K119</f>
        <v>0</v>
      </c>
      <c r="J58" s="7">
        <f>+[1]Hoja1!L119</f>
        <v>0</v>
      </c>
      <c r="K58" s="7">
        <f>+[1]Hoja1!M119</f>
        <v>0</v>
      </c>
      <c r="L58" s="7">
        <f>+[1]Hoja1!N119</f>
        <v>0</v>
      </c>
      <c r="M58" s="7">
        <f>+[1]Hoja1!O119</f>
        <v>0</v>
      </c>
      <c r="N58" s="7">
        <f>+[1]Hoja1!P119</f>
        <v>0</v>
      </c>
      <c r="O58" s="7">
        <f>+[1]Hoja1!Q119</f>
        <v>0</v>
      </c>
      <c r="P58" s="7">
        <f t="shared" si="16"/>
        <v>0</v>
      </c>
      <c r="Q58" s="12"/>
    </row>
    <row r="59" spans="1:18" x14ac:dyDescent="0.25">
      <c r="A59" s="19" t="s">
        <v>48</v>
      </c>
      <c r="B59" s="7">
        <f>+SUM([1]Hoja1!D120:D121)</f>
        <v>7135000</v>
      </c>
      <c r="C59" s="7">
        <f>+SUM([1]Hoja1!E120:E121)</f>
        <v>0</v>
      </c>
      <c r="D59" s="7">
        <v>0</v>
      </c>
      <c r="E59" s="7">
        <f>+SUM([1]Hoja1!G120:G121)</f>
        <v>0</v>
      </c>
      <c r="F59" s="7">
        <f>+SUM([1]Hoja1!H120:H121)</f>
        <v>0</v>
      </c>
      <c r="G59" s="7">
        <f>+SUM([1]Hoja1!I120:I121)</f>
        <v>0</v>
      </c>
      <c r="H59" s="7">
        <f>+SUM([1]Hoja1!J120:J121)</f>
        <v>0</v>
      </c>
      <c r="I59" s="7">
        <f>+SUM([1]Hoja1!K120:K121)</f>
        <v>0</v>
      </c>
      <c r="J59" s="7">
        <f>+SUM([1]Hoja1!L120:L121)</f>
        <v>0</v>
      </c>
      <c r="K59" s="7">
        <f>+SUM([1]Hoja1!M120:M121)</f>
        <v>0</v>
      </c>
      <c r="L59" s="7">
        <f>+SUM([1]Hoja1!N120:N121)</f>
        <v>0</v>
      </c>
      <c r="M59" s="7">
        <f>+SUM([1]Hoja1!O120:O121)</f>
        <v>0</v>
      </c>
      <c r="N59" s="7">
        <f>+SUM([1]Hoja1!P120:P121)</f>
        <v>0</v>
      </c>
      <c r="O59" s="7">
        <f>+SUM([1]Hoja1!Q120:Q121)</f>
        <v>0</v>
      </c>
      <c r="P59" s="7">
        <f t="shared" si="16"/>
        <v>0</v>
      </c>
      <c r="Q59" s="12"/>
    </row>
    <row r="60" spans="1:18" x14ac:dyDescent="0.25">
      <c r="A60" s="19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16"/>
        <v>0</v>
      </c>
      <c r="Q60" s="12"/>
    </row>
    <row r="61" spans="1:18" x14ac:dyDescent="0.25">
      <c r="A61" s="19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16"/>
        <v>0</v>
      </c>
      <c r="Q61" s="12"/>
    </row>
    <row r="62" spans="1:18" x14ac:dyDescent="0.25">
      <c r="A62" s="19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16"/>
        <v>0</v>
      </c>
      <c r="Q62" s="12"/>
    </row>
    <row r="63" spans="1:18" x14ac:dyDescent="0.25">
      <c r="A63" s="19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16"/>
        <v>0</v>
      </c>
      <c r="Q63" s="12"/>
    </row>
    <row r="64" spans="1:18" x14ac:dyDescent="0.25">
      <c r="A64" s="20" t="s">
        <v>53</v>
      </c>
      <c r="B64" s="5">
        <f>+SUM(B65:B68)</f>
        <v>111241717.17</v>
      </c>
      <c r="C64" s="5">
        <f t="shared" ref="C64:D64" si="17">+SUM(C65:C68)</f>
        <v>0</v>
      </c>
      <c r="D64" s="5">
        <f t="shared" si="17"/>
        <v>0</v>
      </c>
      <c r="E64" s="5">
        <f t="shared" ref="E64:O64" si="18">+SUM(E65:E68)</f>
        <v>0</v>
      </c>
      <c r="F64" s="5">
        <f t="shared" si="18"/>
        <v>0</v>
      </c>
      <c r="G64" s="5">
        <f t="shared" si="18"/>
        <v>0</v>
      </c>
      <c r="H64" s="5">
        <f t="shared" si="18"/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12"/>
    </row>
    <row r="65" spans="1:17" x14ac:dyDescent="0.25">
      <c r="A65" s="19" t="s">
        <v>54</v>
      </c>
      <c r="B65" s="7">
        <f>+[1]Hoja1!D122</f>
        <v>111241717.17</v>
      </c>
      <c r="C65" s="7">
        <f>+[1]Hoja1!E122</f>
        <v>0</v>
      </c>
      <c r="D65" s="7">
        <v>0</v>
      </c>
      <c r="E65" s="7">
        <f>+[1]Hoja1!G122</f>
        <v>0</v>
      </c>
      <c r="F65" s="7">
        <f>+[1]Hoja1!H122</f>
        <v>0</v>
      </c>
      <c r="G65" s="7">
        <f>+[1]Hoja1!I122</f>
        <v>0</v>
      </c>
      <c r="H65" s="7">
        <f>+[1]Hoja1!J122</f>
        <v>0</v>
      </c>
      <c r="I65" s="7">
        <f>+[1]Hoja1!K122</f>
        <v>0</v>
      </c>
      <c r="J65" s="7">
        <f>+[1]Hoja1!L122</f>
        <v>0</v>
      </c>
      <c r="K65" s="7">
        <f>+[1]Hoja1!M122</f>
        <v>0</v>
      </c>
      <c r="L65" s="7">
        <f>+[1]Hoja1!N122</f>
        <v>0</v>
      </c>
      <c r="M65" s="7">
        <f>+[1]Hoja1!O122</f>
        <v>0</v>
      </c>
      <c r="N65" s="7">
        <f>+[1]Hoja1!P122</f>
        <v>0</v>
      </c>
      <c r="O65" s="7">
        <f>+[1]Hoja1!Q122</f>
        <v>0</v>
      </c>
      <c r="P65" s="7">
        <f t="shared" ref="P65:P68" si="20">SUM(D65:O65)</f>
        <v>0</v>
      </c>
      <c r="Q65" s="12"/>
    </row>
    <row r="66" spans="1:17" x14ac:dyDescent="0.25">
      <c r="A66" s="19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20"/>
        <v>0</v>
      </c>
      <c r="Q66" s="12"/>
    </row>
    <row r="67" spans="1:17" x14ac:dyDescent="0.25">
      <c r="A67" s="19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20"/>
        <v>0</v>
      </c>
      <c r="Q67" s="12"/>
    </row>
    <row r="68" spans="1:17" ht="26.4" x14ac:dyDescent="0.25">
      <c r="A68" s="19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20"/>
        <v>0</v>
      </c>
      <c r="Q68" s="12"/>
    </row>
    <row r="69" spans="1:17" x14ac:dyDescent="0.25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7" ht="28.2" x14ac:dyDescent="0.25">
      <c r="A73" s="29" t="s">
        <v>93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1:17" ht="21" x14ac:dyDescent="0.25">
      <c r="A74" s="31" t="s">
        <v>94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7" ht="17.399999999999999" x14ac:dyDescent="0.25">
      <c r="A75" s="37">
        <f>+A5</f>
        <v>2024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spans="1:17" ht="15" x14ac:dyDescent="0.25">
      <c r="A76" s="39" t="s">
        <v>90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7" ht="15" x14ac:dyDescent="0.25">
      <c r="A77" s="25" t="s">
        <v>76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9" spans="1:17" x14ac:dyDescent="0.25">
      <c r="A79" s="33" t="s">
        <v>66</v>
      </c>
      <c r="B79" s="35" t="s">
        <v>92</v>
      </c>
      <c r="C79" s="35" t="s">
        <v>91</v>
      </c>
      <c r="D79" s="26" t="s">
        <v>98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8"/>
    </row>
    <row r="80" spans="1:17" x14ac:dyDescent="0.25">
      <c r="A80" s="34"/>
      <c r="B80" s="36"/>
      <c r="C80" s="36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x14ac:dyDescent="0.25">
      <c r="A81" s="20" t="s">
        <v>58</v>
      </c>
      <c r="B81" s="5">
        <f>+SUM(B82:B83)</f>
        <v>0</v>
      </c>
      <c r="C81" s="5">
        <f t="shared" ref="C81" si="21">+SUM(C82:C83)</f>
        <v>0</v>
      </c>
      <c r="D81" s="5">
        <f t="shared" ref="D81" si="22">+SUM(D82:D83)</f>
        <v>0</v>
      </c>
      <c r="E81" s="5">
        <f t="shared" ref="E81" si="23">+SUM(E82:E83)</f>
        <v>0</v>
      </c>
      <c r="F81" s="5">
        <f t="shared" ref="F81" si="24">+SUM(F82:F83)</f>
        <v>0</v>
      </c>
      <c r="G81" s="5">
        <f t="shared" ref="G81" si="25">+SUM(G82:G83)</f>
        <v>0</v>
      </c>
      <c r="H81" s="5">
        <f t="shared" ref="H81" si="26">+SUM(H82:H83)</f>
        <v>0</v>
      </c>
      <c r="I81" s="5">
        <f t="shared" ref="I81" si="27">+SUM(I82:I83)</f>
        <v>0</v>
      </c>
      <c r="J81" s="5">
        <f t="shared" ref="J81" si="28">+SUM(J82:J83)</f>
        <v>0</v>
      </c>
      <c r="K81" s="5">
        <f t="shared" ref="K81" si="29">+SUM(K82:K83)</f>
        <v>0</v>
      </c>
      <c r="L81" s="5">
        <f t="shared" ref="L81" si="30">+SUM(L82:L83)</f>
        <v>0</v>
      </c>
      <c r="M81" s="5">
        <f t="shared" ref="M81" si="31">+SUM(M82:M83)</f>
        <v>0</v>
      </c>
      <c r="N81" s="5">
        <f t="shared" ref="N81" si="32">+SUM(N82:N83)</f>
        <v>0</v>
      </c>
      <c r="O81" s="5">
        <f t="shared" ref="O81" si="33">+SUM(O82:O83)</f>
        <v>0</v>
      </c>
      <c r="P81" s="5">
        <f t="shared" ref="P81" si="34">+SUM(P82:P83)</f>
        <v>0</v>
      </c>
    </row>
    <row r="82" spans="1:16" x14ac:dyDescent="0.25">
      <c r="A82" s="19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35">SUM(D82:O82)</f>
        <v>0</v>
      </c>
    </row>
    <row r="83" spans="1:16" x14ac:dyDescent="0.25">
      <c r="A83" s="19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35"/>
        <v>0</v>
      </c>
    </row>
    <row r="84" spans="1:16" x14ac:dyDescent="0.25">
      <c r="A84" s="20" t="s">
        <v>61</v>
      </c>
      <c r="B84" s="5">
        <f>+SUM(B85:B87)</f>
        <v>0</v>
      </c>
      <c r="C84" s="5">
        <f t="shared" ref="C84" si="36">+SUM(C85:C87)</f>
        <v>0</v>
      </c>
      <c r="D84" s="5">
        <f t="shared" ref="D84" si="37">+SUM(D85:D87)</f>
        <v>0</v>
      </c>
      <c r="E84" s="5">
        <f t="shared" ref="E84" si="38">+SUM(E85:E87)</f>
        <v>0</v>
      </c>
      <c r="F84" s="5">
        <f t="shared" ref="F84" si="39">+SUM(F85:F87)</f>
        <v>0</v>
      </c>
      <c r="G84" s="5">
        <f t="shared" ref="G84" si="40">+SUM(G85:G87)</f>
        <v>0</v>
      </c>
      <c r="H84" s="5">
        <f t="shared" ref="H84" si="41">+SUM(H85:H87)</f>
        <v>0</v>
      </c>
      <c r="I84" s="5">
        <f t="shared" ref="I84" si="42">+SUM(I85:I87)</f>
        <v>0</v>
      </c>
      <c r="J84" s="5">
        <f t="shared" ref="J84" si="43">+SUM(J85:J87)</f>
        <v>0</v>
      </c>
      <c r="K84" s="5">
        <f t="shared" ref="K84" si="44">+SUM(K85:K87)</f>
        <v>0</v>
      </c>
      <c r="L84" s="5">
        <f t="shared" ref="L84" si="45">+SUM(L85:L87)</f>
        <v>0</v>
      </c>
      <c r="M84" s="5">
        <f t="shared" ref="M84" si="46">+SUM(M85:M87)</f>
        <v>0</v>
      </c>
      <c r="N84" s="5">
        <f t="shared" ref="N84" si="47">+SUM(N85:N87)</f>
        <v>0</v>
      </c>
      <c r="O84" s="5">
        <f t="shared" ref="O84" si="48">+SUM(O85:O87)</f>
        <v>0</v>
      </c>
      <c r="P84" s="5">
        <f t="shared" ref="P84" si="49">+SUM(P85:P87)</f>
        <v>0</v>
      </c>
    </row>
    <row r="85" spans="1:16" x14ac:dyDescent="0.25">
      <c r="A85" s="19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50">SUM(D85:O85)</f>
        <v>0</v>
      </c>
    </row>
    <row r="86" spans="1:16" x14ac:dyDescent="0.25">
      <c r="A86" s="19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50"/>
        <v>0</v>
      </c>
    </row>
    <row r="87" spans="1:16" x14ac:dyDescent="0.25">
      <c r="A87" s="19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50"/>
        <v>0</v>
      </c>
    </row>
    <row r="88" spans="1:16" x14ac:dyDescent="0.25">
      <c r="A88" s="21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20" t="s">
        <v>68</v>
      </c>
      <c r="B89" s="5">
        <f>+SUM(B90:B91)</f>
        <v>0</v>
      </c>
      <c r="C89" s="5">
        <f t="shared" ref="C89" si="51">+SUM(C90:C91)</f>
        <v>0</v>
      </c>
      <c r="D89" s="5">
        <f t="shared" ref="D89" si="52">+SUM(D90:D91)</f>
        <v>0</v>
      </c>
      <c r="E89" s="5">
        <f t="shared" ref="E89" si="53">+SUM(E90:E91)</f>
        <v>0</v>
      </c>
      <c r="F89" s="5">
        <f t="shared" ref="F89" si="54">+SUM(F90:F91)</f>
        <v>0</v>
      </c>
      <c r="G89" s="5">
        <f t="shared" ref="G89" si="55">+SUM(G90:G91)</f>
        <v>0</v>
      </c>
      <c r="H89" s="5">
        <f t="shared" ref="H89" si="56">+SUM(H90:H91)</f>
        <v>0</v>
      </c>
      <c r="I89" s="5">
        <f t="shared" ref="I89" si="57">+SUM(I90:I91)</f>
        <v>0</v>
      </c>
      <c r="J89" s="5">
        <f t="shared" ref="J89" si="58">+SUM(J90:J91)</f>
        <v>0</v>
      </c>
      <c r="K89" s="5">
        <f t="shared" ref="K89" si="59">+SUM(K90:K91)</f>
        <v>0</v>
      </c>
      <c r="L89" s="5">
        <f t="shared" ref="L89" si="60">+SUM(L90:L91)</f>
        <v>0</v>
      </c>
      <c r="M89" s="5">
        <f t="shared" ref="M89" si="61">+SUM(M90:M91)</f>
        <v>0</v>
      </c>
      <c r="N89" s="5">
        <f t="shared" ref="N89" si="62">+SUM(N90:N91)</f>
        <v>0</v>
      </c>
      <c r="O89" s="5">
        <f t="shared" ref="O89" si="63">+SUM(O90:O91)</f>
        <v>0</v>
      </c>
      <c r="P89" s="5">
        <f t="shared" ref="P89" si="64">+SUM(P90:P91)</f>
        <v>0</v>
      </c>
    </row>
    <row r="90" spans="1:16" x14ac:dyDescent="0.25">
      <c r="A90" s="19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65">SUM(D90:O90)</f>
        <v>0</v>
      </c>
    </row>
    <row r="91" spans="1:16" x14ac:dyDescent="0.25">
      <c r="A91" s="19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65"/>
        <v>0</v>
      </c>
    </row>
    <row r="92" spans="1:16" x14ac:dyDescent="0.25">
      <c r="A92" s="20" t="s">
        <v>71</v>
      </c>
      <c r="B92" s="5">
        <f>+SUM(B93:B94)</f>
        <v>0</v>
      </c>
      <c r="C92" s="5">
        <f t="shared" ref="C92" si="66">+SUM(C93:C94)</f>
        <v>0</v>
      </c>
      <c r="D92" s="5">
        <f t="shared" ref="D92" si="67">+SUM(D93:D94)</f>
        <v>0</v>
      </c>
      <c r="E92" s="5">
        <f t="shared" ref="E92" si="68">+SUM(E93:E94)</f>
        <v>0</v>
      </c>
      <c r="F92" s="5">
        <f t="shared" ref="F92" si="69">+SUM(F93:F94)</f>
        <v>0</v>
      </c>
      <c r="G92" s="5">
        <f t="shared" ref="G92" si="70">+SUM(G93:G94)</f>
        <v>0</v>
      </c>
      <c r="H92" s="5">
        <f t="shared" ref="H92" si="71">+SUM(H93:H94)</f>
        <v>0</v>
      </c>
      <c r="I92" s="5">
        <f t="shared" ref="I92" si="72">+SUM(I93:I94)</f>
        <v>0</v>
      </c>
      <c r="J92" s="5">
        <f t="shared" ref="J92" si="73">+SUM(J93:J94)</f>
        <v>0</v>
      </c>
      <c r="K92" s="5">
        <f t="shared" ref="K92" si="74">+SUM(K93:K94)</f>
        <v>0</v>
      </c>
      <c r="L92" s="5">
        <f t="shared" ref="L92" si="75">+SUM(L93:L94)</f>
        <v>0</v>
      </c>
      <c r="M92" s="5">
        <f t="shared" ref="M92" si="76">+SUM(M93:M94)</f>
        <v>0</v>
      </c>
      <c r="N92" s="5">
        <f t="shared" ref="N92" si="77">+SUM(N93:N94)</f>
        <v>0</v>
      </c>
      <c r="O92" s="5">
        <f t="shared" ref="O92" si="78">+SUM(O93:O94)</f>
        <v>0</v>
      </c>
      <c r="P92" s="5">
        <f t="shared" ref="P92" si="79">+SUM(P93:P94)</f>
        <v>0</v>
      </c>
    </row>
    <row r="93" spans="1:16" x14ac:dyDescent="0.25">
      <c r="A93" s="19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80">SUM(D93:O93)</f>
        <v>0</v>
      </c>
    </row>
    <row r="94" spans="1:16" x14ac:dyDescent="0.25">
      <c r="A94" s="19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80"/>
        <v>0</v>
      </c>
    </row>
    <row r="95" spans="1:16" x14ac:dyDescent="0.25">
      <c r="A95" s="20" t="s">
        <v>74</v>
      </c>
      <c r="B95" s="5">
        <f>+B96</f>
        <v>0</v>
      </c>
      <c r="C95" s="5">
        <f t="shared" ref="C95" si="81">+C96</f>
        <v>0</v>
      </c>
      <c r="D95" s="5">
        <f t="shared" ref="D95" si="82">+D96</f>
        <v>0</v>
      </c>
      <c r="E95" s="5">
        <f t="shared" ref="E95" si="83">+E96</f>
        <v>0</v>
      </c>
      <c r="F95" s="5">
        <f t="shared" ref="F95" si="84">+F96</f>
        <v>0</v>
      </c>
      <c r="G95" s="5">
        <f t="shared" ref="G95" si="85">+G96</f>
        <v>0</v>
      </c>
      <c r="H95" s="5">
        <f t="shared" ref="H95" si="86">+H96</f>
        <v>0</v>
      </c>
      <c r="I95" s="5">
        <f t="shared" ref="I95" si="87">+I96</f>
        <v>0</v>
      </c>
      <c r="J95" s="5">
        <f t="shared" ref="J95" si="88">+J96</f>
        <v>0</v>
      </c>
      <c r="K95" s="5">
        <f t="shared" ref="K95" si="89">+K96</f>
        <v>0</v>
      </c>
      <c r="L95" s="5">
        <f t="shared" ref="L95" si="90">+L96</f>
        <v>0</v>
      </c>
      <c r="M95" s="5">
        <f t="shared" ref="M95" si="91">+M96</f>
        <v>0</v>
      </c>
      <c r="N95" s="5">
        <f t="shared" ref="N95" si="92">+N96</f>
        <v>0</v>
      </c>
      <c r="O95" s="5">
        <f t="shared" ref="O95" si="93">+O96</f>
        <v>0</v>
      </c>
      <c r="P95" s="5">
        <f t="shared" ref="P95" si="94">+P96</f>
        <v>0</v>
      </c>
    </row>
    <row r="96" spans="1:16" x14ac:dyDescent="0.25">
      <c r="A96" s="19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7" customFormat="1" x14ac:dyDescent="0.25">
      <c r="A97" s="9" t="s">
        <v>65</v>
      </c>
      <c r="B97" s="10">
        <f t="shared" ref="B97:P97" si="95">+B12+B18+B28+B38+B54+B64+B81+B84+B89+B92+B95</f>
        <v>760118814.1699785</v>
      </c>
      <c r="C97" s="10">
        <f t="shared" si="95"/>
        <v>0</v>
      </c>
      <c r="D97" s="10">
        <f t="shared" si="95"/>
        <v>38017234.950000003</v>
      </c>
      <c r="E97" s="10">
        <f t="shared" si="95"/>
        <v>24966464.760000002</v>
      </c>
      <c r="F97" s="10">
        <f t="shared" si="95"/>
        <v>0</v>
      </c>
      <c r="G97" s="10">
        <f t="shared" si="95"/>
        <v>0</v>
      </c>
      <c r="H97" s="10">
        <f t="shared" si="95"/>
        <v>0</v>
      </c>
      <c r="I97" s="10">
        <f t="shared" si="95"/>
        <v>0</v>
      </c>
      <c r="J97" s="10">
        <f t="shared" si="95"/>
        <v>0</v>
      </c>
      <c r="K97" s="10">
        <f t="shared" si="95"/>
        <v>0</v>
      </c>
      <c r="L97" s="10">
        <f t="shared" si="95"/>
        <v>0</v>
      </c>
      <c r="M97" s="10">
        <f t="shared" si="95"/>
        <v>0</v>
      </c>
      <c r="N97" s="10">
        <f t="shared" si="95"/>
        <v>0</v>
      </c>
      <c r="O97" s="10">
        <f t="shared" si="95"/>
        <v>0</v>
      </c>
      <c r="P97" s="10">
        <f t="shared" si="95"/>
        <v>62983699.709999993</v>
      </c>
    </row>
    <row r="98" spans="1:16" x14ac:dyDescent="0.25">
      <c r="A98" s="11" t="s">
        <v>95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5">
      <c r="A99" s="11" t="s">
        <v>99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5">
      <c r="A100" s="13" t="s">
        <v>100</v>
      </c>
      <c r="P100" s="12"/>
    </row>
    <row r="101" spans="1:16" x14ac:dyDescent="0.25">
      <c r="P101" s="12"/>
    </row>
    <row r="102" spans="1:16" x14ac:dyDescent="0.25">
      <c r="P102" s="14"/>
    </row>
    <row r="103" spans="1:16" x14ac:dyDescent="0.25">
      <c r="C103" s="1" t="s">
        <v>96</v>
      </c>
      <c r="D103" s="12"/>
      <c r="K103" s="2" t="s">
        <v>97</v>
      </c>
    </row>
    <row r="115" spans="2:2" x14ac:dyDescent="0.25">
      <c r="B115" s="14"/>
    </row>
  </sheetData>
  <sheetProtection algorithmName="SHA-512" hashValue="mpk+0p16To0N1NwxPUPXg3h9RbAZdR6WJmyVMvB9Rhd2t5uqlwFqXPw7n0UJqhkdChnyMW/XIdPO//pkRi9t6A==" saltValue="GQbTKKJQFsfaTbU+14NjNQ==" spinCount="100000" sheet="1" objects="1" scenarios="1"/>
  <mergeCells count="18"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C96:P96 C81:O95 B29:C37 B15:C17 B13:C14 B19:C27 E38:P38 F15:P17 F13:P14 E18:O18 D12 B18 D18 B28 D28 B39:C53 B38 D38 B55:C63 B54 D54 B65:C68 B64 E28:O28 F19:O27 F29:P37 E49:P54 F39:P48 E56:P68 F55:P55" formulaRange="1"/>
    <ignoredError sqref="P81:P95 P18:P2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008F13-3C3C-4DC3-B043-55F8CDC95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6B47BA-6646-430C-B03B-3D35749CFD8E}">
  <ds:schemaRefs>
    <ds:schemaRef ds:uri="http://schemas.microsoft.com/office/2006/metadata/properties"/>
    <ds:schemaRef ds:uri="http://schemas.microsoft.com/office/2006/documentManagement/types"/>
    <ds:schemaRef ds:uri="a425c96b-313c-43ce-820c-dafd782290ad"/>
    <ds:schemaRef ds:uri="http://purl.org/dc/elements/1.1/"/>
    <ds:schemaRef ds:uri="864ad79e-96ee-430a-bb0e-de714f4396ae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Ana Cristina Nolasco</cp:lastModifiedBy>
  <cp:lastPrinted>2024-01-05T14:23:44Z</cp:lastPrinted>
  <dcterms:created xsi:type="dcterms:W3CDTF">2021-07-29T18:58:50Z</dcterms:created>
  <dcterms:modified xsi:type="dcterms:W3CDTF">2024-03-13T15:36:21Z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