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juntaaviacioncivil.sharepoint.com/teams/CONTABILIDAD/FINANCIERO/PORTAL/REPORTES/2025/9-SEPTIEMBRE/"/>
    </mc:Choice>
  </mc:AlternateContent>
  <xr:revisionPtr revIDLastSave="399" documentId="13_ncr:1_{19193922-3F64-4C6C-A1B8-8C702E1E6A75}" xr6:coauthVersionLast="47" xr6:coauthVersionMax="47" xr10:uidLastSave="{EA478B4A-320D-42CA-AF2D-BB79A95859F9}"/>
  <bookViews>
    <workbookView xWindow="-120" yWindow="-120" windowWidth="29040" windowHeight="15720" xr2:uid="{784E5D24-0E0A-4A1C-AEDB-8C414D77F257}"/>
  </bookViews>
  <sheets>
    <sheet name="P2 Presupuesto Aprobado-Ejec " sheetId="2" r:id="rId1"/>
  </sheets>
  <definedNames>
    <definedName name="_xlnm.Print_Area" localSheetId="0">'P2 Presupuesto Aprobado-Ejec '!$A$1:$P$103</definedName>
    <definedName name="_xlnm.Print_Titles" localSheetId="0">'P2 Presupuesto Aprobado-Ejec '!$A:$P,'P2 Presupuesto Aprobado-Ejec '!$1:$9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7" i="2" l="1"/>
  <c r="G37" i="2"/>
  <c r="F37" i="2"/>
  <c r="G17" i="2"/>
  <c r="D17" i="2"/>
  <c r="J37" i="2"/>
  <c r="I37" i="2"/>
  <c r="E37" i="2"/>
  <c r="F17" i="2"/>
  <c r="H17" i="2"/>
  <c r="I17" i="2"/>
  <c r="E17" i="2"/>
  <c r="B17" i="2"/>
  <c r="C17" i="2"/>
  <c r="N37" i="2"/>
  <c r="L37" i="2"/>
  <c r="O37" i="2"/>
  <c r="B37" i="2"/>
  <c r="C37" i="2"/>
  <c r="H37" i="2"/>
  <c r="K37" i="2"/>
  <c r="M37" i="2"/>
  <c r="P62" i="2" l="1"/>
  <c r="P59" i="2"/>
  <c r="D53" i="2"/>
  <c r="D27" i="2"/>
  <c r="E11" i="2"/>
  <c r="D11" i="2"/>
  <c r="J63" i="2"/>
  <c r="I63" i="2"/>
  <c r="H63" i="2"/>
  <c r="B11" i="2"/>
  <c r="P67" i="2"/>
  <c r="P66" i="2"/>
  <c r="P65" i="2"/>
  <c r="O63" i="2"/>
  <c r="N63" i="2"/>
  <c r="M63" i="2"/>
  <c r="L63" i="2"/>
  <c r="K63" i="2"/>
  <c r="C63" i="2"/>
  <c r="B63" i="2"/>
  <c r="P61" i="2"/>
  <c r="P60" i="2"/>
  <c r="P56" i="2"/>
  <c r="P52" i="2"/>
  <c r="P51" i="2"/>
  <c r="P50" i="2"/>
  <c r="P49" i="2"/>
  <c r="P48" i="2"/>
  <c r="P47" i="2"/>
  <c r="O46" i="2"/>
  <c r="N46" i="2"/>
  <c r="P45" i="2"/>
  <c r="P43" i="2"/>
  <c r="P42" i="2"/>
  <c r="P41" i="2"/>
  <c r="P40" i="2"/>
  <c r="P39" i="2"/>
  <c r="P35" i="2"/>
  <c r="P46" i="2" l="1"/>
  <c r="P12" i="2"/>
  <c r="C27" i="2"/>
  <c r="J17" i="2"/>
  <c r="P32" i="2"/>
  <c r="P34" i="2"/>
  <c r="P21" i="2"/>
  <c r="P16" i="2"/>
  <c r="C53" i="2"/>
  <c r="L11" i="2"/>
  <c r="H53" i="2"/>
  <c r="L53" i="2"/>
  <c r="P25" i="2"/>
  <c r="P28" i="2"/>
  <c r="M27" i="2"/>
  <c r="G53" i="2"/>
  <c r="P57" i="2"/>
  <c r="M17" i="2"/>
  <c r="P64" i="2"/>
  <c r="P63" i="2" s="1"/>
  <c r="P15" i="2"/>
  <c r="P14" i="2"/>
  <c r="G11" i="2"/>
  <c r="P38" i="2"/>
  <c r="J11" i="2"/>
  <c r="P30" i="2"/>
  <c r="K11" i="2"/>
  <c r="P26" i="2"/>
  <c r="M11" i="2"/>
  <c r="P19" i="2"/>
  <c r="M53" i="2"/>
  <c r="K53" i="2"/>
  <c r="P20" i="2"/>
  <c r="P33" i="2"/>
  <c r="C11" i="2"/>
  <c r="P22" i="2"/>
  <c r="P44" i="2"/>
  <c r="P23" i="2"/>
  <c r="P31" i="2"/>
  <c r="G27" i="2"/>
  <c r="P36" i="2"/>
  <c r="P55" i="2"/>
  <c r="P24" i="2"/>
  <c r="L27" i="2"/>
  <c r="K27" i="2"/>
  <c r="P13" i="2"/>
  <c r="O11" i="2"/>
  <c r="N53" i="2"/>
  <c r="H11" i="2"/>
  <c r="F11" i="2"/>
  <c r="B53" i="2"/>
  <c r="N11" i="2"/>
  <c r="I11" i="2"/>
  <c r="E53" i="2"/>
  <c r="I27" i="2"/>
  <c r="B27" i="2"/>
  <c r="E27" i="2"/>
  <c r="N27" i="2"/>
  <c r="K17" i="2"/>
  <c r="F27" i="2"/>
  <c r="I53" i="2"/>
  <c r="F53" i="2"/>
  <c r="N17" i="2"/>
  <c r="L17" i="2"/>
  <c r="H27" i="2"/>
  <c r="J27" i="2"/>
  <c r="J53" i="2"/>
  <c r="P54" i="2"/>
  <c r="P37" i="2" l="1"/>
  <c r="P11" i="2"/>
  <c r="D82" i="2"/>
  <c r="E82" i="2"/>
  <c r="F82" i="2"/>
  <c r="G82" i="2"/>
  <c r="H82" i="2"/>
  <c r="I82" i="2"/>
  <c r="J82" i="2"/>
  <c r="K82" i="2"/>
  <c r="L82" i="2"/>
  <c r="M82" i="2"/>
  <c r="N82" i="2"/>
  <c r="O82" i="2"/>
  <c r="D79" i="2"/>
  <c r="E79" i="2"/>
  <c r="F79" i="2"/>
  <c r="G79" i="2"/>
  <c r="H79" i="2"/>
  <c r="I79" i="2"/>
  <c r="J79" i="2"/>
  <c r="K79" i="2"/>
  <c r="L79" i="2"/>
  <c r="M79" i="2"/>
  <c r="N79" i="2"/>
  <c r="O79" i="2"/>
  <c r="D76" i="2"/>
  <c r="E76" i="2"/>
  <c r="F76" i="2"/>
  <c r="G76" i="2"/>
  <c r="H76" i="2"/>
  <c r="I76" i="2"/>
  <c r="J76" i="2"/>
  <c r="K76" i="2"/>
  <c r="L76" i="2"/>
  <c r="M76" i="2"/>
  <c r="N76" i="2"/>
  <c r="O76" i="2"/>
  <c r="D71" i="2"/>
  <c r="E71" i="2"/>
  <c r="F71" i="2"/>
  <c r="G71" i="2"/>
  <c r="H71" i="2"/>
  <c r="I71" i="2"/>
  <c r="J71" i="2"/>
  <c r="K71" i="2"/>
  <c r="L71" i="2"/>
  <c r="M71" i="2"/>
  <c r="N71" i="2"/>
  <c r="O71" i="2"/>
  <c r="D68" i="2"/>
  <c r="E68" i="2"/>
  <c r="F68" i="2"/>
  <c r="G68" i="2"/>
  <c r="H68" i="2"/>
  <c r="I68" i="2"/>
  <c r="J68" i="2"/>
  <c r="K68" i="2"/>
  <c r="L68" i="2"/>
  <c r="M68" i="2"/>
  <c r="N68" i="2"/>
  <c r="O68" i="2"/>
  <c r="P83" i="2"/>
  <c r="P82" i="2" s="1"/>
  <c r="P81" i="2"/>
  <c r="P80" i="2"/>
  <c r="P78" i="2"/>
  <c r="P77" i="2"/>
  <c r="P74" i="2"/>
  <c r="P73" i="2"/>
  <c r="P72" i="2"/>
  <c r="P70" i="2"/>
  <c r="P69" i="2"/>
  <c r="C68" i="2"/>
  <c r="C71" i="2"/>
  <c r="C76" i="2"/>
  <c r="C79" i="2"/>
  <c r="C82" i="2"/>
  <c r="B82" i="2"/>
  <c r="B79" i="2"/>
  <c r="B76" i="2"/>
  <c r="B71" i="2"/>
  <c r="B68" i="2"/>
  <c r="P71" i="2" l="1"/>
  <c r="P79" i="2"/>
  <c r="P76" i="2"/>
  <c r="P68" i="2"/>
  <c r="B84" i="2" l="1"/>
  <c r="H84" i="2"/>
  <c r="L84" i="2"/>
  <c r="M84" i="2"/>
  <c r="G84" i="2"/>
  <c r="N84" i="2"/>
  <c r="D84" i="2"/>
  <c r="K84" i="2"/>
  <c r="F84" i="2"/>
  <c r="E84" i="2"/>
  <c r="J84" i="2"/>
  <c r="C84" i="2"/>
  <c r="I84" i="2"/>
  <c r="O27" i="2" l="1"/>
  <c r="P29" i="2"/>
  <c r="P27" i="2" s="1"/>
  <c r="P18" i="2" l="1"/>
  <c r="P17" i="2" s="1"/>
  <c r="O17" i="2"/>
  <c r="P58" i="2" l="1"/>
  <c r="P53" i="2" s="1"/>
  <c r="P84" i="2" s="1"/>
  <c r="O53" i="2"/>
  <c r="O84" i="2" s="1"/>
</calcChain>
</file>

<file path=xl/sharedStrings.xml><?xml version="1.0" encoding="utf-8"?>
<sst xmlns="http://schemas.openxmlformats.org/spreadsheetml/2006/main" count="107" uniqueCount="107">
  <si>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</si>
  <si>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</si>
  <si>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</si>
  <si>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</si>
  <si>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</si>
  <si>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</si>
  <si>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</si>
  <si>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</si>
  <si>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</si>
  <si>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</si>
  <si>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</si>
  <si>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</si>
  <si>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</si>
  <si>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</si>
  <si>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</si>
  <si>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</si>
  <si>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</si>
  <si>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</si>
  <si>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</si>
  <si>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</si>
  <si>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</si>
  <si>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</si>
  <si>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</si>
  <si>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</si>
  <si>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</si>
  <si>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</si>
  <si>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</si>
  <si>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</si>
  <si>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</si>
  <si>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</si>
  <si>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</si>
  <si>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</si>
  <si>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</si>
  <si>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</si>
  <si>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</si>
  <si>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</si>
  <si>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</si>
  <si>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</si>
  <si>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</si>
  <si>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</si>
  <si>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</si>
  <si>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</si>
  <si>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</si>
  <si>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</si>
  <si>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</si>
  <si>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</si>
  <si>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</si>
  <si>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</si>
  <si>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</si>
  <si>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</si>
  <si>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</si>
  <si>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</si>
  <si>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</si>
  <si>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</si>
  <si>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</si>
  <si>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</si>
  <si>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</si>
  <si>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</si>
  <si>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</si>
  <si>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</si>
  <si>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</si>
  <si>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</si>
  <si>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</si>
  <si>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</si>
  <si>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</si>
  <si>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</si>
  <si>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</si>
  <si>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</si>
  <si>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</si>
  <si>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</si>
  <si>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</si>
  <si>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</si>
  <si>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</si>
  <si>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</si>
  <si>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</si>
  <si>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</si>
  <si>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</si>
  <si>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</si>
  <si>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</si>
  <si>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</si>
  <si>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</si>
  <si>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</si>
  <si>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</si>
  <si>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</si>
  <si>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</si>
  <si>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</si>
  <si>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</si>
  <si>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</si>
  <si>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>Presupuesto Modificado</t>
  </si>
  <si>
    <t>Presupuesto Aprobado</t>
  </si>
  <si>
    <t xml:space="preserve">Gasto Devengado </t>
  </si>
  <si>
    <t>Detalle</t>
  </si>
  <si>
    <t xml:space="preserve">Ejecución de Gastos y Aplicaciones financieras </t>
  </si>
  <si>
    <t>(Valores en RD$)</t>
  </si>
  <si>
    <t>Elaborado por:</t>
  </si>
  <si>
    <t>Marino Veras R.</t>
  </si>
  <si>
    <t>Enc. División de Contabilidad</t>
  </si>
  <si>
    <t>Revisado por:</t>
  </si>
  <si>
    <t>Eloida Núñez</t>
  </si>
  <si>
    <t>Enc. Depto. Financiero</t>
  </si>
  <si>
    <t>Aprobado por:</t>
  </si>
  <si>
    <t>Izzet Sansur Q.</t>
  </si>
  <si>
    <t>Director Administrativo y Financiero</t>
  </si>
  <si>
    <r>
      <rPr>
        <b/>
        <i/>
        <sz val="9"/>
        <rFont val="Arial Narrow"/>
        <family val="2"/>
      </rPr>
      <t xml:space="preserve">Presupuesto aprobado: </t>
    </r>
    <r>
      <rPr>
        <i/>
        <sz val="9"/>
        <rFont val="Arial Narrow"/>
        <family val="2"/>
      </rPr>
      <t>Se refiere al prepuesto aprobado en Ley de Presupuesto General del Estado</t>
    </r>
  </si>
  <si>
    <r>
      <rPr>
        <b/>
        <i/>
        <sz val="9"/>
        <rFont val="Arial Narrow"/>
        <family val="2"/>
      </rPr>
      <t>Presupuesto modificado:</t>
    </r>
    <r>
      <rPr>
        <i/>
        <sz val="9"/>
        <rFont val="Arial Narrow"/>
        <family val="2"/>
      </rPr>
      <t xml:space="preserve"> Se refiere al presupuesto aprobado en caso de que el Congreso Nacional apruebe un presupuesto complementario.</t>
    </r>
  </si>
  <si>
    <r>
      <rPr>
        <b/>
        <i/>
        <sz val="9"/>
        <rFont val="Arial Narrow"/>
        <family val="2"/>
      </rPr>
      <t>Total devengado:</t>
    </r>
    <r>
      <rPr>
        <i/>
        <sz val="9"/>
        <rFont val="Arial Narrow"/>
        <family val="2"/>
      </rPr>
      <t xml:space="preserve"> Son los recursos financieros que surge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</si>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</sst>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.00_);_(* \(#,##0.00\);_(* &quot;-&quot;??_);_(@_)"/>
    <numFmt numFmtId="165" formatCode="_(* #,##0.0_);_(* \(#,##0.0\);_(* &quot;-&quot;??_);_(@_)"/>
    <numFmt numFmtId="166" formatCode="_(* #,##0_);_(* \(#,##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b/>
      <sz val="11"/>
      <name val="Arial Narrow"/>
      <family val="2"/>
    </font>
    <font>
      <b/>
      <sz val="11"/>
      <color theme="1"/>
      <name val="Arial Narrow"/>
      <family val="2"/>
    </font>
    <font>
      <sz val="11"/>
      <color theme="0"/>
      <name val="Arial Narrow"/>
      <family val="2"/>
    </font>
    <font>
      <b/>
      <sz val="11"/>
      <color rgb="FF000000"/>
      <name val="Arial Narrow"/>
      <family val="2"/>
    </font>
    <font>
      <sz val="11"/>
      <color rgb="FF000000"/>
      <name val="Arial Narrow"/>
      <family val="2"/>
    </font>
    <font>
      <sz val="11"/>
      <name val="Arial Narrow"/>
      <family val="2"/>
    </font>
    <font>
      <i/>
      <sz val="9"/>
      <name val="Arial Narrow"/>
      <family val="2"/>
    </font>
    <font>
      <b/>
      <i/>
      <sz val="9"/>
      <name val="Arial Narrow"/>
      <family val="2"/>
    </font>
    <font>
      <i/>
      <sz val="9"/>
      <color theme="1"/>
      <name val="Arial Narrow"/>
      <family val="2"/>
    </font>
    <font>
      <sz val="9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5">
    <xf numFmtId="0" fontId="0" fillId="0" borderId="0" xfId="0"/>
    <xf numFmtId="0" fontId="2" fillId="0" borderId="0" xfId="0" applyFont="1"/>
    <xf numFmtId="0" fontId="3" fillId="3" borderId="3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165" fontId="4" fillId="0" borderId="1" xfId="0" applyNumberFormat="1" applyFont="1" applyBorder="1"/>
    <xf numFmtId="166" fontId="4" fillId="0" borderId="0" xfId="0" applyNumberFormat="1" applyFont="1"/>
    <xf numFmtId="164" fontId="2" fillId="0" borderId="0" xfId="1" applyFont="1"/>
    <xf numFmtId="43" fontId="2" fillId="0" borderId="0" xfId="0" applyNumberFormat="1" applyFont="1"/>
    <xf numFmtId="166" fontId="2" fillId="0" borderId="0" xfId="0" applyNumberFormat="1" applyFont="1"/>
    <xf numFmtId="164" fontId="2" fillId="0" borderId="12" xfId="1" applyFont="1" applyBorder="1"/>
    <xf numFmtId="164" fontId="4" fillId="0" borderId="0" xfId="1" applyFont="1"/>
    <xf numFmtId="166" fontId="4" fillId="0" borderId="1" xfId="0" applyNumberFormat="1" applyFont="1" applyBorder="1"/>
    <xf numFmtId="166" fontId="3" fillId="2" borderId="2" xfId="0" applyNumberFormat="1" applyFont="1" applyFill="1" applyBorder="1" applyAlignment="1">
      <alignment horizontal="right" vertical="center"/>
    </xf>
    <xf numFmtId="166" fontId="3" fillId="2" borderId="2" xfId="0" applyNumberFormat="1" applyFont="1" applyFill="1" applyBorder="1"/>
    <xf numFmtId="0" fontId="5" fillId="0" borderId="0" xfId="0" applyFont="1"/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166" fontId="4" fillId="0" borderId="0" xfId="0" applyNumberFormat="1" applyFont="1" applyAlignment="1">
      <alignment horizontal="left" wrapText="1" indent="1"/>
    </xf>
    <xf numFmtId="166" fontId="2" fillId="0" borderId="0" xfId="0" applyNumberFormat="1" applyFont="1" applyAlignment="1">
      <alignment horizontal="left" wrapText="1" indent="2"/>
    </xf>
    <xf numFmtId="166" fontId="8" fillId="0" borderId="0" xfId="0" applyNumberFormat="1" applyFont="1" applyAlignment="1">
      <alignment horizontal="left" wrapText="1" indent="2"/>
    </xf>
    <xf numFmtId="166" fontId="4" fillId="0" borderId="1" xfId="0" applyNumberFormat="1" applyFont="1" applyBorder="1" applyAlignment="1">
      <alignment horizontal="left" wrapText="1"/>
    </xf>
    <xf numFmtId="0" fontId="11" fillId="0" borderId="0" xfId="0" applyFont="1"/>
    <xf numFmtId="43" fontId="12" fillId="0" borderId="0" xfId="0" applyNumberFormat="1" applyFont="1"/>
    <xf numFmtId="0" fontId="4" fillId="0" borderId="0" xfId="0" applyFont="1"/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9" fillId="0" borderId="0" xfId="0" applyFont="1" applyAlignment="1">
      <alignment horizontal="left" wrapText="1"/>
    </xf>
    <xf numFmtId="0" fontId="7" fillId="0" borderId="0" xfId="0" applyFont="1" applyAlignment="1">
      <alignment horizontal="center" vertical="top" wrapText="1" readingOrder="1"/>
    </xf>
    <xf numFmtId="0" fontId="3" fillId="3" borderId="9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 readingOrder="1"/>
    </xf>
    <xf numFmtId="0" fontId="6" fillId="0" borderId="0" xfId="0" applyFont="1" applyAlignment="1">
      <alignment horizontal="center" vertical="center" wrapText="1" readingOrder="1"/>
    </xf>
    <xf numFmtId="0" fontId="6" fillId="0" borderId="5" xfId="0" applyFont="1" applyBorder="1" applyAlignment="1">
      <alignment horizontal="center" vertical="top" wrapText="1" readingOrder="1"/>
    </xf>
    <xf numFmtId="0" fontId="6" fillId="0" borderId="0" xfId="0" applyFont="1" applyAlignment="1">
      <alignment horizontal="center" vertical="top" wrapText="1" readingOrder="1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164" fontId="3" fillId="2" borderId="3" xfId="1" applyFont="1" applyFill="1" applyBorder="1" applyAlignment="1">
      <alignment horizontal="center" vertical="center" wrapText="1"/>
    </xf>
    <xf numFmtId="164" fontId="3" fillId="2" borderId="4" xfId="1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571499</xdr:colOff>
      <xdr:row>0</xdr:row>
      <xdr:rowOff>166689</xdr:rowOff>
    </xdr:from>
    <xdr:to>
      <xdr:col>15</xdr:col>
      <xdr:colOff>815639</xdr:colOff>
      <xdr:row>6</xdr:row>
      <xdr:rowOff>59533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2A563998-5B97-40BE-8571-2B7B2E13EB5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102"/>
        <a:stretch/>
      </xdr:blipFill>
      <xdr:spPr bwMode="auto">
        <a:xfrm>
          <a:off x="13632655" y="166689"/>
          <a:ext cx="5613859" cy="135731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CEBC3-882C-41C9-B48D-57BE064B87B8}">
  <dimension ref="A3:R102"/>
  <sheetViews>
    <sheetView showGridLines="0" tabSelected="1" topLeftCell="A51" zoomScale="80" zoomScaleNormal="80" workbookViewId="0">
      <selection activeCell="G15" sqref="G15"/>
    </sheetView>
  </sheetViews>
  <sheetFormatPr baseColWidth="10" defaultColWidth="11.42578125" defaultRowHeight="16.5" x14ac:dyDescent="0.3"/>
  <cols>
    <col min="1" max="1" width="99.42578125" style="1" bestFit="1" customWidth="1"/>
    <col min="2" max="2" width="16" style="1" customWidth="1"/>
    <col min="3" max="3" width="13.85546875" style="1" customWidth="1"/>
    <col min="4" max="10" width="11" style="1" bestFit="1" customWidth="1"/>
    <col min="11" max="11" width="12.7109375" style="1" customWidth="1"/>
    <col min="12" max="12" width="14.140625" style="1" customWidth="1"/>
    <col min="13" max="13" width="14.42578125" style="1" customWidth="1"/>
    <col min="14" max="14" width="15.5703125" style="1" customWidth="1"/>
    <col min="15" max="15" width="12.7109375" style="1" bestFit="1" customWidth="1"/>
    <col min="16" max="16" width="13.85546875" style="1" bestFit="1" customWidth="1"/>
    <col min="17" max="16384" width="11.42578125" style="1"/>
  </cols>
  <sheetData>
    <row r="3" spans="1:18" ht="28.5" customHeight="1" x14ac:dyDescent="0.3">
      <c r="A3" s="34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</row>
    <row r="4" spans="1:18" ht="21" customHeight="1" x14ac:dyDescent="0.3">
      <c r="A4" s="36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</row>
    <row r="5" spans="1:18" x14ac:dyDescent="0.3">
      <c r="A5" s="42" t="s">
        <v>106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</row>
    <row r="6" spans="1:18" ht="15.75" customHeight="1" x14ac:dyDescent="0.3">
      <c r="A6" s="44" t="s">
        <v>92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</row>
    <row r="7" spans="1:18" ht="15.75" customHeight="1" x14ac:dyDescent="0.3">
      <c r="A7" s="30" t="s">
        <v>93</v>
      </c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</row>
    <row r="8" spans="1:18" x14ac:dyDescent="0.3">
      <c r="A8" s="38" t="s">
        <v>91</v>
      </c>
      <c r="B8" s="40" t="s">
        <v>89</v>
      </c>
      <c r="C8" s="40" t="s">
        <v>88</v>
      </c>
      <c r="D8" s="31" t="s">
        <v>90</v>
      </c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3"/>
    </row>
    <row r="9" spans="1:18" x14ac:dyDescent="0.3">
      <c r="A9" s="39"/>
      <c r="B9" s="41"/>
      <c r="C9" s="41"/>
      <c r="D9" s="2" t="s">
        <v>76</v>
      </c>
      <c r="E9" s="2" t="s">
        <v>77</v>
      </c>
      <c r="F9" s="2" t="s">
        <v>78</v>
      </c>
      <c r="G9" s="2" t="s">
        <v>79</v>
      </c>
      <c r="H9" s="3" t="s">
        <v>80</v>
      </c>
      <c r="I9" s="2" t="s">
        <v>81</v>
      </c>
      <c r="J9" s="3" t="s">
        <v>82</v>
      </c>
      <c r="K9" s="2" t="s">
        <v>83</v>
      </c>
      <c r="L9" s="2" t="s">
        <v>84</v>
      </c>
      <c r="M9" s="2" t="s">
        <v>85</v>
      </c>
      <c r="N9" s="2" t="s">
        <v>86</v>
      </c>
      <c r="O9" s="3" t="s">
        <v>87</v>
      </c>
      <c r="P9" s="2" t="s">
        <v>75</v>
      </c>
    </row>
    <row r="10" spans="1:18" x14ac:dyDescent="0.3">
      <c r="A10" s="16" t="s">
        <v>0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</row>
    <row r="11" spans="1:18" x14ac:dyDescent="0.3">
      <c r="A11" s="17" t="s">
        <v>1</v>
      </c>
      <c r="B11" s="5">
        <f>+SUM(B12:B16)</f>
        <v>489162261.8113488</v>
      </c>
      <c r="C11" s="5">
        <f t="shared" ref="C11:E11" si="0">+SUM(C12:C16)</f>
        <v>0</v>
      </c>
      <c r="D11" s="5">
        <f t="shared" si="0"/>
        <v>39040364.270000003</v>
      </c>
      <c r="E11" s="5">
        <f t="shared" si="0"/>
        <v>21650704.920000002</v>
      </c>
      <c r="F11" s="5">
        <f t="shared" ref="F11:O11" si="1">+SUM(F12:F16)</f>
        <v>37053089.390000001</v>
      </c>
      <c r="G11" s="5">
        <f t="shared" si="1"/>
        <v>39578593.32</v>
      </c>
      <c r="H11" s="5">
        <f t="shared" si="1"/>
        <v>43589877.110000007</v>
      </c>
      <c r="I11" s="5">
        <f t="shared" si="1"/>
        <v>22195430.090000004</v>
      </c>
      <c r="J11" s="5">
        <f t="shared" si="1"/>
        <v>49522560.140000001</v>
      </c>
      <c r="K11" s="5">
        <f t="shared" si="1"/>
        <v>24448355.809999999</v>
      </c>
      <c r="L11" s="5">
        <f t="shared" si="1"/>
        <v>44795668.459999993</v>
      </c>
      <c r="M11" s="5">
        <f t="shared" si="1"/>
        <v>0</v>
      </c>
      <c r="N11" s="5">
        <f t="shared" si="1"/>
        <v>0</v>
      </c>
      <c r="O11" s="5">
        <f t="shared" si="1"/>
        <v>0</v>
      </c>
      <c r="P11" s="5">
        <f t="shared" ref="P11" si="2">+SUM(P12:P16)</f>
        <v>321874643.50999999</v>
      </c>
      <c r="Q11" s="6"/>
      <c r="R11" s="7"/>
    </row>
    <row r="12" spans="1:18" x14ac:dyDescent="0.3">
      <c r="A12" s="18" t="s">
        <v>2</v>
      </c>
      <c r="B12" s="8">
        <v>226876883.11300001</v>
      </c>
      <c r="C12" s="8">
        <v>0</v>
      </c>
      <c r="D12" s="8">
        <v>14745523.210000001</v>
      </c>
      <c r="E12" s="8">
        <v>15104817.630000001</v>
      </c>
      <c r="F12" s="8">
        <v>15208509.370000001</v>
      </c>
      <c r="G12" s="8">
        <v>15345523.210000001</v>
      </c>
      <c r="H12" s="8">
        <v>17043353.390000001</v>
      </c>
      <c r="I12" s="8">
        <v>15269523.210000001</v>
      </c>
      <c r="J12" s="8">
        <v>16188649.32</v>
      </c>
      <c r="K12" s="8">
        <v>15880039.99</v>
      </c>
      <c r="L12" s="8">
        <v>15761340.66</v>
      </c>
      <c r="M12" s="8">
        <v>0</v>
      </c>
      <c r="N12" s="8">
        <v>0</v>
      </c>
      <c r="O12" s="8">
        <v>0</v>
      </c>
      <c r="P12" s="8">
        <f>SUM(D12:O12)</f>
        <v>140547279.99000001</v>
      </c>
      <c r="Q12" s="6"/>
    </row>
    <row r="13" spans="1:18" x14ac:dyDescent="0.3">
      <c r="A13" s="18" t="s">
        <v>3</v>
      </c>
      <c r="B13" s="8">
        <v>190954219.71349999</v>
      </c>
      <c r="C13" s="8">
        <v>0</v>
      </c>
      <c r="D13" s="8">
        <v>3378296.64</v>
      </c>
      <c r="E13" s="8">
        <v>3435429.2199999997</v>
      </c>
      <c r="F13" s="8">
        <v>18300314.439999998</v>
      </c>
      <c r="G13" s="8">
        <v>3643179.74</v>
      </c>
      <c r="H13" s="8">
        <v>22597301.010000002</v>
      </c>
      <c r="I13" s="8">
        <v>3952800.17</v>
      </c>
      <c r="J13" s="8">
        <v>22931087.859999999</v>
      </c>
      <c r="K13" s="8">
        <v>4477464.37</v>
      </c>
      <c r="L13" s="8">
        <v>23964661</v>
      </c>
      <c r="M13" s="8">
        <v>0</v>
      </c>
      <c r="N13" s="8">
        <v>0</v>
      </c>
      <c r="O13" s="8">
        <v>0</v>
      </c>
      <c r="P13" s="8">
        <f t="shared" ref="P13:P16" si="3">SUM(D13:O13)</f>
        <v>106680534.45</v>
      </c>
      <c r="Q13" s="6"/>
    </row>
    <row r="14" spans="1:18" x14ac:dyDescent="0.3">
      <c r="A14" s="18" t="s">
        <v>4</v>
      </c>
      <c r="B14" s="8">
        <v>17438120</v>
      </c>
      <c r="C14" s="8">
        <v>0</v>
      </c>
      <c r="D14" s="8">
        <v>550000</v>
      </c>
      <c r="E14" s="8">
        <v>1050000</v>
      </c>
      <c r="F14" s="8">
        <v>1500000</v>
      </c>
      <c r="G14" s="8">
        <v>450000</v>
      </c>
      <c r="H14" s="8">
        <v>1450000</v>
      </c>
      <c r="I14" s="8">
        <v>900000</v>
      </c>
      <c r="J14" s="8">
        <v>7450000</v>
      </c>
      <c r="K14" s="8">
        <v>1700000</v>
      </c>
      <c r="L14" s="8">
        <v>2700000</v>
      </c>
      <c r="M14" s="8">
        <v>0</v>
      </c>
      <c r="N14" s="8">
        <v>0</v>
      </c>
      <c r="O14" s="8">
        <v>0</v>
      </c>
      <c r="P14" s="8">
        <f t="shared" si="3"/>
        <v>17750000</v>
      </c>
      <c r="Q14" s="9"/>
    </row>
    <row r="15" spans="1:18" x14ac:dyDescent="0.3">
      <c r="A15" s="18" t="s">
        <v>5</v>
      </c>
      <c r="B15" s="8">
        <v>26804839.946500003</v>
      </c>
      <c r="C15" s="8">
        <v>0</v>
      </c>
      <c r="D15" s="8">
        <v>18313578.670000002</v>
      </c>
      <c r="E15" s="8">
        <v>0</v>
      </c>
      <c r="F15" s="8">
        <v>0</v>
      </c>
      <c r="G15" s="8">
        <v>18143396.440000001</v>
      </c>
      <c r="H15" s="8">
        <v>420000</v>
      </c>
      <c r="I15" s="8">
        <v>0</v>
      </c>
      <c r="J15" s="8">
        <v>540000</v>
      </c>
      <c r="K15" s="8">
        <v>10000</v>
      </c>
      <c r="L15" s="8">
        <v>0</v>
      </c>
      <c r="M15" s="8">
        <v>0</v>
      </c>
      <c r="N15" s="8">
        <v>0</v>
      </c>
      <c r="O15" s="8">
        <v>0</v>
      </c>
      <c r="P15" s="8">
        <f t="shared" si="3"/>
        <v>37426975.109999999</v>
      </c>
      <c r="Q15" s="6"/>
    </row>
    <row r="16" spans="1:18" x14ac:dyDescent="0.3">
      <c r="A16" s="18" t="s">
        <v>6</v>
      </c>
      <c r="B16" s="8">
        <v>27088199.038348801</v>
      </c>
      <c r="C16" s="8">
        <v>0</v>
      </c>
      <c r="D16" s="8">
        <v>2052965.75</v>
      </c>
      <c r="E16" s="8">
        <v>2060458.0699999998</v>
      </c>
      <c r="F16" s="8">
        <v>2044265.5799999998</v>
      </c>
      <c r="G16" s="8">
        <v>1996493.9300000002</v>
      </c>
      <c r="H16" s="8">
        <v>2079222.71</v>
      </c>
      <c r="I16" s="8">
        <v>2073106.71</v>
      </c>
      <c r="J16" s="8">
        <v>2412822.96</v>
      </c>
      <c r="K16" s="8">
        <v>2380851.4500000002</v>
      </c>
      <c r="L16" s="8">
        <v>2369666.7999999998</v>
      </c>
      <c r="M16" s="8">
        <v>0</v>
      </c>
      <c r="N16" s="8">
        <v>0</v>
      </c>
      <c r="O16" s="8">
        <v>0</v>
      </c>
      <c r="P16" s="8">
        <f t="shared" si="3"/>
        <v>19469853.960000001</v>
      </c>
      <c r="Q16" s="6"/>
    </row>
    <row r="17" spans="1:17" x14ac:dyDescent="0.3">
      <c r="A17" s="17" t="s">
        <v>7</v>
      </c>
      <c r="B17" s="5">
        <f>+SUM(B18:B26)</f>
        <v>309896935.7459386</v>
      </c>
      <c r="C17" s="5">
        <f t="shared" ref="C17:D17" si="4">+SUM(C18:C26)</f>
        <v>0</v>
      </c>
      <c r="D17" s="5">
        <f t="shared" si="4"/>
        <v>4584696.3599999994</v>
      </c>
      <c r="E17" s="5">
        <f t="shared" ref="E17:O17" si="5">+SUM(E18:E26)</f>
        <v>14002427.650000002</v>
      </c>
      <c r="F17" s="5">
        <f t="shared" si="5"/>
        <v>7117083.8600000003</v>
      </c>
      <c r="G17" s="5">
        <f t="shared" si="5"/>
        <v>12225435.76</v>
      </c>
      <c r="H17" s="5">
        <f t="shared" si="5"/>
        <v>12985617.510000002</v>
      </c>
      <c r="I17" s="5">
        <f t="shared" si="5"/>
        <v>6592983.0499999998</v>
      </c>
      <c r="J17" s="5">
        <f t="shared" si="5"/>
        <v>18792721.309999999</v>
      </c>
      <c r="K17" s="5">
        <f t="shared" si="5"/>
        <v>11618882.560000001</v>
      </c>
      <c r="L17" s="5">
        <f t="shared" si="5"/>
        <v>25357653.510000002</v>
      </c>
      <c r="M17" s="5">
        <f t="shared" si="5"/>
        <v>0</v>
      </c>
      <c r="N17" s="5">
        <f t="shared" si="5"/>
        <v>0</v>
      </c>
      <c r="O17" s="5">
        <f t="shared" si="5"/>
        <v>0</v>
      </c>
      <c r="P17" s="5">
        <f>+SUM(P18:P26)</f>
        <v>113277501.57000002</v>
      </c>
      <c r="Q17" s="6"/>
    </row>
    <row r="18" spans="1:17" x14ac:dyDescent="0.3">
      <c r="A18" s="19" t="s">
        <v>8</v>
      </c>
      <c r="B18" s="8">
        <v>13592123.279999999</v>
      </c>
      <c r="C18" s="8">
        <v>0</v>
      </c>
      <c r="D18" s="8">
        <v>256684.09</v>
      </c>
      <c r="E18" s="8">
        <v>852999.95</v>
      </c>
      <c r="F18" s="8">
        <v>686666.01</v>
      </c>
      <c r="G18" s="8">
        <v>234533.06</v>
      </c>
      <c r="H18" s="8">
        <v>737288.60000000009</v>
      </c>
      <c r="I18" s="8">
        <v>228722.21</v>
      </c>
      <c r="J18" s="8">
        <v>1081906.29</v>
      </c>
      <c r="K18" s="8">
        <v>724935.32000000007</v>
      </c>
      <c r="L18" s="8">
        <v>498725.61</v>
      </c>
      <c r="M18" s="8">
        <v>0</v>
      </c>
      <c r="N18" s="8">
        <v>0</v>
      </c>
      <c r="O18" s="8">
        <v>0</v>
      </c>
      <c r="P18" s="8">
        <f t="shared" ref="P18:P52" si="6">SUM(D18:O18)</f>
        <v>5302461.1400000006</v>
      </c>
      <c r="Q18" s="6"/>
    </row>
    <row r="19" spans="1:17" x14ac:dyDescent="0.3">
      <c r="A19" s="18" t="s">
        <v>9</v>
      </c>
      <c r="B19" s="8">
        <v>6894250</v>
      </c>
      <c r="C19" s="8">
        <v>0</v>
      </c>
      <c r="D19" s="8">
        <v>158750</v>
      </c>
      <c r="E19" s="8">
        <v>164008.20000000001</v>
      </c>
      <c r="F19" s="8">
        <v>564900</v>
      </c>
      <c r="G19" s="8">
        <v>309235</v>
      </c>
      <c r="H19" s="8">
        <v>272902.43</v>
      </c>
      <c r="I19" s="8">
        <v>291731.99</v>
      </c>
      <c r="J19" s="8">
        <v>805345.75</v>
      </c>
      <c r="K19" s="8">
        <v>588500</v>
      </c>
      <c r="L19" s="8">
        <v>542092</v>
      </c>
      <c r="M19" s="8">
        <v>0</v>
      </c>
      <c r="N19" s="8">
        <v>0</v>
      </c>
      <c r="O19" s="8">
        <v>0</v>
      </c>
      <c r="P19" s="8">
        <f t="shared" si="6"/>
        <v>3697465.37</v>
      </c>
      <c r="Q19" s="6"/>
    </row>
    <row r="20" spans="1:17" x14ac:dyDescent="0.3">
      <c r="A20" s="18" t="s">
        <v>10</v>
      </c>
      <c r="B20" s="8">
        <v>13646409.6</v>
      </c>
      <c r="C20" s="8">
        <v>0</v>
      </c>
      <c r="D20" s="8">
        <v>35000</v>
      </c>
      <c r="E20" s="8">
        <v>1814550</v>
      </c>
      <c r="F20" s="8">
        <v>2730405</v>
      </c>
      <c r="G20" s="8">
        <v>455920</v>
      </c>
      <c r="H20" s="8">
        <v>2755450</v>
      </c>
      <c r="I20" s="8">
        <v>2273600</v>
      </c>
      <c r="J20" s="8">
        <v>536900</v>
      </c>
      <c r="K20" s="8">
        <v>1534950</v>
      </c>
      <c r="L20" s="8">
        <v>3614750</v>
      </c>
      <c r="M20" s="8">
        <v>0</v>
      </c>
      <c r="N20" s="8">
        <v>0</v>
      </c>
      <c r="O20" s="8">
        <v>0</v>
      </c>
      <c r="P20" s="8">
        <f t="shared" si="6"/>
        <v>15751525</v>
      </c>
      <c r="Q20" s="6"/>
    </row>
    <row r="21" spans="1:17" x14ac:dyDescent="0.3">
      <c r="A21" s="18" t="s">
        <v>11</v>
      </c>
      <c r="B21" s="8">
        <v>16867600</v>
      </c>
      <c r="C21" s="8">
        <v>0</v>
      </c>
      <c r="D21" s="8">
        <v>144000</v>
      </c>
      <c r="E21" s="8">
        <v>1433794.44</v>
      </c>
      <c r="F21" s="8">
        <v>147022.53</v>
      </c>
      <c r="G21" s="8">
        <v>155200</v>
      </c>
      <c r="H21" s="8">
        <v>3049585.66</v>
      </c>
      <c r="I21" s="8">
        <v>358715</v>
      </c>
      <c r="J21" s="8">
        <v>3882357.9</v>
      </c>
      <c r="K21" s="8">
        <v>1871740.53</v>
      </c>
      <c r="L21" s="8">
        <v>181931.63</v>
      </c>
      <c r="M21" s="8">
        <v>0</v>
      </c>
      <c r="N21" s="8">
        <v>0</v>
      </c>
      <c r="O21" s="8">
        <v>0</v>
      </c>
      <c r="P21" s="8">
        <f t="shared" si="6"/>
        <v>11224347.689999999</v>
      </c>
      <c r="Q21" s="6"/>
    </row>
    <row r="22" spans="1:17" x14ac:dyDescent="0.3">
      <c r="A22" s="18" t="s">
        <v>12</v>
      </c>
      <c r="B22" s="8">
        <v>22739900</v>
      </c>
      <c r="C22" s="8">
        <v>0</v>
      </c>
      <c r="D22" s="8">
        <v>7979.3099999999995</v>
      </c>
      <c r="E22" s="8">
        <v>333879.52999999997</v>
      </c>
      <c r="F22" s="8">
        <v>354676.39</v>
      </c>
      <c r="G22" s="8">
        <v>5145027.5999999996</v>
      </c>
      <c r="H22" s="8">
        <v>326239.52</v>
      </c>
      <c r="I22" s="8">
        <v>622305.91999999993</v>
      </c>
      <c r="J22" s="8">
        <v>441066.78</v>
      </c>
      <c r="K22" s="8">
        <v>696626.11</v>
      </c>
      <c r="L22" s="8">
        <v>4836907.51</v>
      </c>
      <c r="M22" s="8">
        <v>0</v>
      </c>
      <c r="N22" s="8">
        <v>0</v>
      </c>
      <c r="O22" s="8">
        <v>0</v>
      </c>
      <c r="P22" s="8">
        <f t="shared" si="6"/>
        <v>12764708.67</v>
      </c>
      <c r="Q22" s="6"/>
    </row>
    <row r="23" spans="1:17" x14ac:dyDescent="0.3">
      <c r="A23" s="18" t="s">
        <v>13</v>
      </c>
      <c r="B23" s="8">
        <v>23384273.439400002</v>
      </c>
      <c r="C23" s="8">
        <v>0</v>
      </c>
      <c r="D23" s="8">
        <v>1539256.96</v>
      </c>
      <c r="E23" s="8">
        <v>1814114.74</v>
      </c>
      <c r="F23" s="8">
        <v>1817029.81</v>
      </c>
      <c r="G23" s="8">
        <v>2222736.0099999998</v>
      </c>
      <c r="H23" s="8">
        <v>2092712.8499999999</v>
      </c>
      <c r="I23" s="8">
        <v>1980921.84</v>
      </c>
      <c r="J23" s="8">
        <v>2122719.1</v>
      </c>
      <c r="K23" s="8">
        <v>3230692.61</v>
      </c>
      <c r="L23" s="8">
        <v>2200339.2600000002</v>
      </c>
      <c r="M23" s="8">
        <v>0</v>
      </c>
      <c r="N23" s="8">
        <v>0</v>
      </c>
      <c r="O23" s="8">
        <v>0</v>
      </c>
      <c r="P23" s="8">
        <f t="shared" si="6"/>
        <v>19020523.18</v>
      </c>
      <c r="Q23" s="6"/>
    </row>
    <row r="24" spans="1:17" ht="18" customHeight="1" x14ac:dyDescent="0.3">
      <c r="A24" s="18" t="s">
        <v>14</v>
      </c>
      <c r="B24" s="8">
        <v>24302220.560000002</v>
      </c>
      <c r="C24" s="8">
        <v>0</v>
      </c>
      <c r="D24" s="8">
        <v>15281.61</v>
      </c>
      <c r="E24" s="8">
        <v>4837150.4399999995</v>
      </c>
      <c r="F24" s="8">
        <v>316767.46000000002</v>
      </c>
      <c r="G24" s="8">
        <v>404880.63999999996</v>
      </c>
      <c r="H24" s="8">
        <v>450624.3</v>
      </c>
      <c r="I24" s="8">
        <v>321113.15999999997</v>
      </c>
      <c r="J24" s="8">
        <v>4163761.2</v>
      </c>
      <c r="K24" s="8">
        <v>1136703.1800000002</v>
      </c>
      <c r="L24" s="8">
        <v>468704.4</v>
      </c>
      <c r="M24" s="8">
        <v>0</v>
      </c>
      <c r="N24" s="8">
        <v>0</v>
      </c>
      <c r="O24" s="8">
        <v>0</v>
      </c>
      <c r="P24" s="8">
        <f t="shared" si="6"/>
        <v>12114986.389999999</v>
      </c>
      <c r="Q24" s="6"/>
    </row>
    <row r="25" spans="1:17" x14ac:dyDescent="0.3">
      <c r="A25" s="18" t="s">
        <v>15</v>
      </c>
      <c r="B25" s="8">
        <v>159042158.86653858</v>
      </c>
      <c r="C25" s="8">
        <v>0</v>
      </c>
      <c r="D25" s="8">
        <v>1028913.3899999999</v>
      </c>
      <c r="E25" s="8">
        <v>437504.07</v>
      </c>
      <c r="F25" s="8">
        <v>229835.86</v>
      </c>
      <c r="G25" s="8">
        <v>1365124.45</v>
      </c>
      <c r="H25" s="8">
        <v>1490200.25</v>
      </c>
      <c r="I25" s="8">
        <v>492503.41000000003</v>
      </c>
      <c r="J25" s="8">
        <v>1338682.27</v>
      </c>
      <c r="K25" s="8">
        <v>1513118.01</v>
      </c>
      <c r="L25" s="8">
        <v>10225522.920000002</v>
      </c>
      <c r="M25" s="8">
        <v>0</v>
      </c>
      <c r="N25" s="8">
        <v>0</v>
      </c>
      <c r="O25" s="8">
        <v>0</v>
      </c>
      <c r="P25" s="8">
        <f t="shared" si="6"/>
        <v>18121404.630000003</v>
      </c>
      <c r="Q25" s="6"/>
    </row>
    <row r="26" spans="1:17" x14ac:dyDescent="0.3">
      <c r="A26" s="18" t="s">
        <v>16</v>
      </c>
      <c r="B26" s="8">
        <v>29428000</v>
      </c>
      <c r="C26" s="8">
        <v>0</v>
      </c>
      <c r="D26" s="8">
        <v>1398831</v>
      </c>
      <c r="E26" s="8">
        <v>2314426.2800000003</v>
      </c>
      <c r="F26" s="8">
        <v>269780.8</v>
      </c>
      <c r="G26" s="8">
        <v>1932779</v>
      </c>
      <c r="H26" s="8">
        <v>1810613.9</v>
      </c>
      <c r="I26" s="8">
        <v>23369.52</v>
      </c>
      <c r="J26" s="8">
        <v>4419982.0199999996</v>
      </c>
      <c r="K26" s="8">
        <v>321616.8</v>
      </c>
      <c r="L26" s="8">
        <v>2788680.1799999997</v>
      </c>
      <c r="M26" s="8">
        <v>0</v>
      </c>
      <c r="N26" s="8">
        <v>0</v>
      </c>
      <c r="O26" s="8">
        <v>0</v>
      </c>
      <c r="P26" s="8">
        <f t="shared" si="6"/>
        <v>15280079.5</v>
      </c>
      <c r="Q26" s="6"/>
    </row>
    <row r="27" spans="1:17" x14ac:dyDescent="0.3">
      <c r="A27" s="17" t="s">
        <v>17</v>
      </c>
      <c r="B27" s="5">
        <f>+SUM(B28:B36)</f>
        <v>27542223.049688499</v>
      </c>
      <c r="C27" s="5">
        <f t="shared" ref="C27:D27" si="7">+SUM(C28:C36)</f>
        <v>0</v>
      </c>
      <c r="D27" s="5">
        <f t="shared" si="7"/>
        <v>1795982.39</v>
      </c>
      <c r="E27" s="5">
        <f t="shared" ref="E27:O27" si="8">+SUM(E28:E36)</f>
        <v>2513501.15</v>
      </c>
      <c r="F27" s="5">
        <f t="shared" si="8"/>
        <v>3268392.68</v>
      </c>
      <c r="G27" s="5">
        <f t="shared" si="8"/>
        <v>1765869.7999999998</v>
      </c>
      <c r="H27" s="5">
        <f t="shared" si="8"/>
        <v>3128039.89</v>
      </c>
      <c r="I27" s="5">
        <f t="shared" si="8"/>
        <v>2187559.2799999998</v>
      </c>
      <c r="J27" s="5">
        <f t="shared" si="8"/>
        <v>1917251.4900000002</v>
      </c>
      <c r="K27" s="5">
        <f t="shared" si="8"/>
        <v>2055700.42</v>
      </c>
      <c r="L27" s="5">
        <f t="shared" si="8"/>
        <v>1406827.6199999999</v>
      </c>
      <c r="M27" s="5">
        <f t="shared" si="8"/>
        <v>0</v>
      </c>
      <c r="N27" s="5">
        <f t="shared" si="8"/>
        <v>0</v>
      </c>
      <c r="O27" s="5">
        <f t="shared" si="8"/>
        <v>0</v>
      </c>
      <c r="P27" s="5">
        <f t="shared" ref="P27" si="9">+SUM(P28:P36)</f>
        <v>20039124.719999995</v>
      </c>
      <c r="Q27" s="6"/>
    </row>
    <row r="28" spans="1:17" x14ac:dyDescent="0.3">
      <c r="A28" s="18" t="s">
        <v>18</v>
      </c>
      <c r="B28" s="8">
        <v>1679580</v>
      </c>
      <c r="C28" s="8">
        <v>0</v>
      </c>
      <c r="D28" s="8">
        <v>59068.67</v>
      </c>
      <c r="E28" s="8">
        <v>71787.540000000008</v>
      </c>
      <c r="F28" s="8">
        <v>197777.96</v>
      </c>
      <c r="G28" s="8">
        <v>154641.34</v>
      </c>
      <c r="H28" s="8">
        <v>109358.6</v>
      </c>
      <c r="I28" s="8">
        <v>96278.32</v>
      </c>
      <c r="J28" s="8">
        <v>99922.91</v>
      </c>
      <c r="K28" s="8">
        <v>138079.71000000002</v>
      </c>
      <c r="L28" s="8">
        <v>106122.71</v>
      </c>
      <c r="M28" s="8">
        <v>0</v>
      </c>
      <c r="N28" s="8">
        <v>0</v>
      </c>
      <c r="O28" s="8">
        <v>0</v>
      </c>
      <c r="P28" s="8">
        <f t="shared" si="6"/>
        <v>1033037.76</v>
      </c>
      <c r="Q28" s="6"/>
    </row>
    <row r="29" spans="1:17" x14ac:dyDescent="0.3">
      <c r="A29" s="18" t="s">
        <v>19</v>
      </c>
      <c r="B29" s="8">
        <v>3254300</v>
      </c>
      <c r="C29" s="8">
        <v>0</v>
      </c>
      <c r="D29" s="8">
        <v>1614.24</v>
      </c>
      <c r="E29" s="8">
        <v>7788</v>
      </c>
      <c r="F29" s="8">
        <v>3738.24</v>
      </c>
      <c r="G29" s="8">
        <v>102615.4</v>
      </c>
      <c r="H29" s="8">
        <v>323830</v>
      </c>
      <c r="I29" s="8">
        <v>587043.24</v>
      </c>
      <c r="J29" s="8">
        <v>8747.2999999999993</v>
      </c>
      <c r="K29" s="8">
        <v>111825.83</v>
      </c>
      <c r="L29" s="8">
        <v>0</v>
      </c>
      <c r="M29" s="8">
        <v>0</v>
      </c>
      <c r="N29" s="8">
        <v>0</v>
      </c>
      <c r="O29" s="8">
        <v>0</v>
      </c>
      <c r="P29" s="8">
        <f t="shared" si="6"/>
        <v>1147202.25</v>
      </c>
      <c r="Q29" s="6"/>
    </row>
    <row r="30" spans="1:17" x14ac:dyDescent="0.3">
      <c r="A30" s="18" t="s">
        <v>20</v>
      </c>
      <c r="B30" s="8">
        <v>3317392.5</v>
      </c>
      <c r="C30" s="8">
        <v>0</v>
      </c>
      <c r="D30" s="8">
        <v>178818.63</v>
      </c>
      <c r="E30" s="8">
        <v>39743</v>
      </c>
      <c r="F30" s="8">
        <v>427141.81</v>
      </c>
      <c r="G30" s="8">
        <v>128473.51999999999</v>
      </c>
      <c r="H30" s="8">
        <v>445175.03999999992</v>
      </c>
      <c r="I30" s="8">
        <v>159731.13999999998</v>
      </c>
      <c r="J30" s="8">
        <v>222489.4</v>
      </c>
      <c r="K30" s="8">
        <v>441085.48</v>
      </c>
      <c r="L30" s="8">
        <v>115875.24</v>
      </c>
      <c r="M30" s="8">
        <v>0</v>
      </c>
      <c r="N30" s="8">
        <v>0</v>
      </c>
      <c r="O30" s="8">
        <v>0</v>
      </c>
      <c r="P30" s="8">
        <f t="shared" si="6"/>
        <v>2158533.2599999998</v>
      </c>
      <c r="Q30" s="6"/>
    </row>
    <row r="31" spans="1:17" x14ac:dyDescent="0.3">
      <c r="A31" s="18" t="s">
        <v>21</v>
      </c>
      <c r="B31" s="8">
        <v>115914</v>
      </c>
      <c r="C31" s="8">
        <v>0</v>
      </c>
      <c r="D31" s="8">
        <v>0</v>
      </c>
      <c r="E31" s="8">
        <v>0</v>
      </c>
      <c r="F31" s="8">
        <v>61330.29</v>
      </c>
      <c r="G31" s="8">
        <v>0</v>
      </c>
      <c r="H31" s="8">
        <v>0</v>
      </c>
      <c r="I31" s="8">
        <v>1734.71</v>
      </c>
      <c r="J31" s="8">
        <v>0</v>
      </c>
      <c r="K31" s="8">
        <v>6596.75</v>
      </c>
      <c r="L31" s="8">
        <v>1627</v>
      </c>
      <c r="M31" s="8">
        <v>0</v>
      </c>
      <c r="N31" s="8">
        <v>0</v>
      </c>
      <c r="O31" s="8">
        <v>0</v>
      </c>
      <c r="P31" s="8">
        <f t="shared" si="6"/>
        <v>71288.75</v>
      </c>
      <c r="Q31" s="6"/>
    </row>
    <row r="32" spans="1:17" x14ac:dyDescent="0.3">
      <c r="A32" s="18" t="s">
        <v>22</v>
      </c>
      <c r="B32" s="8">
        <v>1335825</v>
      </c>
      <c r="C32" s="8">
        <v>0</v>
      </c>
      <c r="D32" s="8">
        <v>12706.91</v>
      </c>
      <c r="E32" s="8">
        <v>5389.98</v>
      </c>
      <c r="F32" s="8">
        <v>15536.31</v>
      </c>
      <c r="G32" s="8">
        <v>17029.48</v>
      </c>
      <c r="H32" s="8">
        <v>27181.14</v>
      </c>
      <c r="I32" s="8">
        <v>12749.96</v>
      </c>
      <c r="J32" s="8">
        <v>8002.78</v>
      </c>
      <c r="K32" s="8">
        <v>13072.37</v>
      </c>
      <c r="L32" s="8">
        <v>12872.59</v>
      </c>
      <c r="M32" s="8">
        <v>0</v>
      </c>
      <c r="N32" s="8">
        <v>0</v>
      </c>
      <c r="O32" s="8">
        <v>0</v>
      </c>
      <c r="P32" s="8">
        <f t="shared" si="6"/>
        <v>124541.51999999999</v>
      </c>
      <c r="Q32" s="6"/>
    </row>
    <row r="33" spans="1:17" x14ac:dyDescent="0.3">
      <c r="A33" s="18" t="s">
        <v>23</v>
      </c>
      <c r="B33" s="8">
        <v>813870</v>
      </c>
      <c r="C33" s="8">
        <v>0</v>
      </c>
      <c r="D33" s="8">
        <v>0</v>
      </c>
      <c r="E33" s="8">
        <v>6364.01</v>
      </c>
      <c r="F33" s="8">
        <v>3971.5</v>
      </c>
      <c r="G33" s="8">
        <v>31802</v>
      </c>
      <c r="H33" s="8">
        <v>15583.61</v>
      </c>
      <c r="I33" s="8">
        <v>6015.71</v>
      </c>
      <c r="J33" s="8">
        <v>374.65</v>
      </c>
      <c r="K33" s="8">
        <v>3501.73</v>
      </c>
      <c r="L33" s="8">
        <v>117158.26</v>
      </c>
      <c r="M33" s="8">
        <v>0</v>
      </c>
      <c r="N33" s="8">
        <v>0</v>
      </c>
      <c r="O33" s="8">
        <v>0</v>
      </c>
      <c r="P33" s="8">
        <f t="shared" si="6"/>
        <v>184771.47</v>
      </c>
      <c r="Q33" s="6"/>
    </row>
    <row r="34" spans="1:17" x14ac:dyDescent="0.3">
      <c r="A34" s="18" t="s">
        <v>24</v>
      </c>
      <c r="B34" s="8">
        <v>6117196.1896885009</v>
      </c>
      <c r="C34" s="8">
        <v>0</v>
      </c>
      <c r="D34" s="8">
        <v>751272.24</v>
      </c>
      <c r="E34" s="8">
        <v>1908146</v>
      </c>
      <c r="F34" s="8">
        <v>740890</v>
      </c>
      <c r="G34" s="8">
        <v>752006.76</v>
      </c>
      <c r="H34" s="8">
        <v>1723302.94</v>
      </c>
      <c r="I34" s="8">
        <v>758773.1</v>
      </c>
      <c r="J34" s="8">
        <v>767421.08</v>
      </c>
      <c r="K34" s="8">
        <v>772161.65999999992</v>
      </c>
      <c r="L34" s="8">
        <v>791345.37</v>
      </c>
      <c r="M34" s="8">
        <v>0</v>
      </c>
      <c r="N34" s="8">
        <v>0</v>
      </c>
      <c r="O34" s="8">
        <v>0</v>
      </c>
      <c r="P34" s="8">
        <f t="shared" si="6"/>
        <v>8965319.1499999985</v>
      </c>
      <c r="Q34" s="6"/>
    </row>
    <row r="35" spans="1:17" x14ac:dyDescent="0.3">
      <c r="A35" s="18" t="s">
        <v>25</v>
      </c>
      <c r="B35" s="8">
        <v>0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  <c r="P35" s="8">
        <f t="shared" si="6"/>
        <v>0</v>
      </c>
      <c r="Q35" s="6"/>
    </row>
    <row r="36" spans="1:17" x14ac:dyDescent="0.3">
      <c r="A36" s="18" t="s">
        <v>26</v>
      </c>
      <c r="B36" s="8">
        <v>10908145.359999999</v>
      </c>
      <c r="C36" s="8">
        <v>0</v>
      </c>
      <c r="D36" s="8">
        <v>792501.7</v>
      </c>
      <c r="E36" s="8">
        <v>474282.62</v>
      </c>
      <c r="F36" s="8">
        <v>1818006.57</v>
      </c>
      <c r="G36" s="8">
        <v>579301.29999999993</v>
      </c>
      <c r="H36" s="8">
        <v>483608.55999999994</v>
      </c>
      <c r="I36" s="8">
        <v>565233.1</v>
      </c>
      <c r="J36" s="8">
        <v>810293.37</v>
      </c>
      <c r="K36" s="8">
        <v>569376.89</v>
      </c>
      <c r="L36" s="8">
        <v>261826.45</v>
      </c>
      <c r="M36" s="8">
        <v>0</v>
      </c>
      <c r="N36" s="8">
        <v>0</v>
      </c>
      <c r="O36" s="8">
        <v>0</v>
      </c>
      <c r="P36" s="8">
        <f t="shared" si="6"/>
        <v>6354430.5599999996</v>
      </c>
      <c r="Q36" s="6"/>
    </row>
    <row r="37" spans="1:17" x14ac:dyDescent="0.3">
      <c r="A37" s="17" t="s">
        <v>27</v>
      </c>
      <c r="B37" s="5">
        <f>+SUM(B38:B45)</f>
        <v>15056501.673024109</v>
      </c>
      <c r="C37" s="5">
        <f t="shared" ref="C37:D37" si="10">+SUM(C38:C45)</f>
        <v>0</v>
      </c>
      <c r="D37" s="5">
        <f t="shared" si="10"/>
        <v>1051250</v>
      </c>
      <c r="E37" s="5">
        <f t="shared" ref="E37:O37" si="11">+SUM(E38:E45)</f>
        <v>803000</v>
      </c>
      <c r="F37" s="5">
        <f t="shared" si="11"/>
        <v>1089750</v>
      </c>
      <c r="G37" s="5">
        <f t="shared" si="11"/>
        <v>807200</v>
      </c>
      <c r="H37" s="5">
        <f t="shared" si="11"/>
        <v>747000</v>
      </c>
      <c r="I37" s="5">
        <f t="shared" si="11"/>
        <v>744000</v>
      </c>
      <c r="J37" s="5">
        <f t="shared" si="11"/>
        <v>732000</v>
      </c>
      <c r="K37" s="5">
        <f t="shared" si="11"/>
        <v>744000</v>
      </c>
      <c r="L37" s="5">
        <f t="shared" si="11"/>
        <v>817800</v>
      </c>
      <c r="M37" s="5">
        <f t="shared" si="11"/>
        <v>0</v>
      </c>
      <c r="N37" s="5">
        <f t="shared" si="11"/>
        <v>0</v>
      </c>
      <c r="O37" s="5">
        <f t="shared" si="11"/>
        <v>0</v>
      </c>
      <c r="P37" s="5">
        <f t="shared" ref="P37" si="12">+SUM(P38:P45)</f>
        <v>7536000</v>
      </c>
      <c r="Q37" s="10"/>
    </row>
    <row r="38" spans="1:17" x14ac:dyDescent="0.3">
      <c r="A38" s="18" t="s">
        <v>28</v>
      </c>
      <c r="B38" s="8">
        <v>2301495.7799999998</v>
      </c>
      <c r="C38" s="8">
        <v>0</v>
      </c>
      <c r="D38" s="8">
        <v>307250</v>
      </c>
      <c r="E38" s="8">
        <v>50000</v>
      </c>
      <c r="F38" s="8">
        <v>15000</v>
      </c>
      <c r="G38" s="8">
        <v>50000</v>
      </c>
      <c r="H38" s="8">
        <v>15000</v>
      </c>
      <c r="I38" s="8">
        <v>0</v>
      </c>
      <c r="J38" s="8">
        <v>0</v>
      </c>
      <c r="K38" s="8">
        <v>0</v>
      </c>
      <c r="L38" s="8">
        <v>45000</v>
      </c>
      <c r="M38" s="8">
        <v>0</v>
      </c>
      <c r="N38" s="8">
        <v>0</v>
      </c>
      <c r="O38" s="8">
        <v>0</v>
      </c>
      <c r="P38" s="8">
        <f t="shared" si="6"/>
        <v>482250</v>
      </c>
      <c r="Q38" s="6"/>
    </row>
    <row r="39" spans="1:17" x14ac:dyDescent="0.3">
      <c r="A39" s="18" t="s">
        <v>29</v>
      </c>
      <c r="B39" s="8">
        <v>0</v>
      </c>
      <c r="C39" s="8">
        <v>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0</v>
      </c>
      <c r="M39" s="8">
        <v>0</v>
      </c>
      <c r="N39" s="8">
        <v>0</v>
      </c>
      <c r="O39" s="8">
        <v>0</v>
      </c>
      <c r="P39" s="8">
        <f t="shared" si="6"/>
        <v>0</v>
      </c>
      <c r="Q39" s="6"/>
    </row>
    <row r="40" spans="1:17" x14ac:dyDescent="0.3">
      <c r="A40" s="18" t="s">
        <v>30</v>
      </c>
      <c r="B40" s="8">
        <v>0</v>
      </c>
      <c r="C40" s="8">
        <v>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0</v>
      </c>
      <c r="O40" s="8">
        <v>0</v>
      </c>
      <c r="P40" s="8">
        <f t="shared" si="6"/>
        <v>0</v>
      </c>
      <c r="Q40" s="6"/>
    </row>
    <row r="41" spans="1:17" x14ac:dyDescent="0.3">
      <c r="A41" s="18" t="s">
        <v>31</v>
      </c>
      <c r="B41" s="8">
        <v>0</v>
      </c>
      <c r="C41" s="8">
        <v>0</v>
      </c>
      <c r="D41" s="8">
        <v>0</v>
      </c>
      <c r="E41" s="8">
        <v>0</v>
      </c>
      <c r="F41" s="8">
        <v>0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  <c r="P41" s="8">
        <f t="shared" si="6"/>
        <v>0</v>
      </c>
      <c r="Q41" s="6"/>
    </row>
    <row r="42" spans="1:17" x14ac:dyDescent="0.3">
      <c r="A42" s="18" t="s">
        <v>32</v>
      </c>
      <c r="B42" s="8">
        <v>0</v>
      </c>
      <c r="C42" s="8">
        <v>0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0</v>
      </c>
      <c r="J42" s="8">
        <v>0</v>
      </c>
      <c r="K42" s="8">
        <v>0</v>
      </c>
      <c r="L42" s="8">
        <v>0</v>
      </c>
      <c r="M42" s="8">
        <v>0</v>
      </c>
      <c r="N42" s="8">
        <v>0</v>
      </c>
      <c r="O42" s="8">
        <v>0</v>
      </c>
      <c r="P42" s="8">
        <f t="shared" si="6"/>
        <v>0</v>
      </c>
      <c r="Q42" s="6"/>
    </row>
    <row r="43" spans="1:17" x14ac:dyDescent="0.3">
      <c r="A43" s="18" t="s">
        <v>33</v>
      </c>
      <c r="B43" s="8">
        <v>0</v>
      </c>
      <c r="C43" s="8">
        <v>0</v>
      </c>
      <c r="D43" s="8">
        <v>0</v>
      </c>
      <c r="E43" s="8">
        <v>0</v>
      </c>
      <c r="F43" s="8">
        <v>0</v>
      </c>
      <c r="G43" s="8">
        <v>0</v>
      </c>
      <c r="H43" s="8">
        <v>0</v>
      </c>
      <c r="I43" s="8">
        <v>0</v>
      </c>
      <c r="J43" s="8">
        <v>0</v>
      </c>
      <c r="K43" s="8">
        <v>0</v>
      </c>
      <c r="L43" s="8">
        <v>0</v>
      </c>
      <c r="M43" s="8">
        <v>0</v>
      </c>
      <c r="N43" s="8">
        <v>0</v>
      </c>
      <c r="O43" s="8">
        <v>0</v>
      </c>
      <c r="P43" s="8">
        <f t="shared" si="6"/>
        <v>0</v>
      </c>
      <c r="Q43" s="6"/>
    </row>
    <row r="44" spans="1:17" x14ac:dyDescent="0.3">
      <c r="A44" s="18" t="s">
        <v>34</v>
      </c>
      <c r="B44" s="8">
        <v>12755005.893024109</v>
      </c>
      <c r="C44" s="8">
        <v>0</v>
      </c>
      <c r="D44" s="8">
        <v>744000</v>
      </c>
      <c r="E44" s="8">
        <v>753000</v>
      </c>
      <c r="F44" s="8">
        <v>1074750</v>
      </c>
      <c r="G44" s="8">
        <v>757200</v>
      </c>
      <c r="H44" s="8">
        <v>732000</v>
      </c>
      <c r="I44" s="8">
        <v>744000</v>
      </c>
      <c r="J44" s="8">
        <v>732000</v>
      </c>
      <c r="K44" s="8">
        <v>744000</v>
      </c>
      <c r="L44" s="8">
        <v>772800</v>
      </c>
      <c r="M44" s="8">
        <v>0</v>
      </c>
      <c r="N44" s="8">
        <v>0</v>
      </c>
      <c r="O44" s="8">
        <v>0</v>
      </c>
      <c r="P44" s="8">
        <f t="shared" si="6"/>
        <v>7053750</v>
      </c>
      <c r="Q44" s="6"/>
    </row>
    <row r="45" spans="1:17" x14ac:dyDescent="0.3">
      <c r="A45" s="18" t="s">
        <v>35</v>
      </c>
      <c r="B45" s="8">
        <v>0</v>
      </c>
      <c r="C45" s="8">
        <v>0</v>
      </c>
      <c r="D45" s="8">
        <v>0</v>
      </c>
      <c r="E45" s="8">
        <v>0</v>
      </c>
      <c r="F45" s="8">
        <v>0</v>
      </c>
      <c r="G45" s="8">
        <v>0</v>
      </c>
      <c r="H45" s="8">
        <v>0</v>
      </c>
      <c r="I45" s="8">
        <v>0</v>
      </c>
      <c r="J45" s="8">
        <v>0</v>
      </c>
      <c r="K45" s="8">
        <v>0</v>
      </c>
      <c r="L45" s="8">
        <v>0</v>
      </c>
      <c r="M45" s="8">
        <v>0</v>
      </c>
      <c r="N45" s="8">
        <v>0</v>
      </c>
      <c r="O45" s="8">
        <v>0</v>
      </c>
      <c r="P45" s="8">
        <f t="shared" si="6"/>
        <v>0</v>
      </c>
      <c r="Q45" s="6"/>
    </row>
    <row r="46" spans="1:17" x14ac:dyDescent="0.3">
      <c r="A46" s="17" t="s">
        <v>36</v>
      </c>
      <c r="B46" s="5">
        <v>0</v>
      </c>
      <c r="C46" s="5">
        <v>0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5">
        <v>0</v>
      </c>
      <c r="M46" s="5">
        <v>0</v>
      </c>
      <c r="N46" s="5">
        <f t="shared" ref="N46:O46" si="13">+SUM(N47:N52)</f>
        <v>0</v>
      </c>
      <c r="O46" s="5">
        <f t="shared" si="13"/>
        <v>0</v>
      </c>
      <c r="P46" s="8">
        <f t="shared" si="6"/>
        <v>0</v>
      </c>
      <c r="Q46" s="6"/>
    </row>
    <row r="47" spans="1:17" x14ac:dyDescent="0.3">
      <c r="A47" s="18" t="s">
        <v>37</v>
      </c>
      <c r="B47" s="8">
        <v>0</v>
      </c>
      <c r="C47" s="8">
        <v>0</v>
      </c>
      <c r="D47" s="8">
        <v>0</v>
      </c>
      <c r="E47" s="8">
        <v>0</v>
      </c>
      <c r="F47" s="8">
        <v>0</v>
      </c>
      <c r="G47" s="8">
        <v>0</v>
      </c>
      <c r="H47" s="8">
        <v>0</v>
      </c>
      <c r="I47" s="8">
        <v>0</v>
      </c>
      <c r="J47" s="8">
        <v>0</v>
      </c>
      <c r="K47" s="8">
        <v>0</v>
      </c>
      <c r="L47" s="8">
        <v>0</v>
      </c>
      <c r="M47" s="8">
        <v>0</v>
      </c>
      <c r="N47" s="8">
        <v>0</v>
      </c>
      <c r="O47" s="8">
        <v>0</v>
      </c>
      <c r="P47" s="8">
        <f t="shared" si="6"/>
        <v>0</v>
      </c>
      <c r="Q47" s="6"/>
    </row>
    <row r="48" spans="1:17" x14ac:dyDescent="0.3">
      <c r="A48" s="18" t="s">
        <v>38</v>
      </c>
      <c r="B48" s="8">
        <v>0</v>
      </c>
      <c r="C48" s="8">
        <v>0</v>
      </c>
      <c r="D48" s="8">
        <v>0</v>
      </c>
      <c r="E48" s="8">
        <v>0</v>
      </c>
      <c r="F48" s="8">
        <v>0</v>
      </c>
      <c r="G48" s="8">
        <v>0</v>
      </c>
      <c r="H48" s="8">
        <v>0</v>
      </c>
      <c r="I48" s="8">
        <v>0</v>
      </c>
      <c r="J48" s="8">
        <v>0</v>
      </c>
      <c r="K48" s="8">
        <v>0</v>
      </c>
      <c r="L48" s="8">
        <v>0</v>
      </c>
      <c r="M48" s="8">
        <v>0</v>
      </c>
      <c r="N48" s="8">
        <v>0</v>
      </c>
      <c r="O48" s="8">
        <v>0</v>
      </c>
      <c r="P48" s="8">
        <f t="shared" si="6"/>
        <v>0</v>
      </c>
      <c r="Q48" s="6"/>
    </row>
    <row r="49" spans="1:18" x14ac:dyDescent="0.3">
      <c r="A49" s="18" t="s">
        <v>39</v>
      </c>
      <c r="B49" s="8">
        <v>0</v>
      </c>
      <c r="C49" s="8">
        <v>0</v>
      </c>
      <c r="D49" s="8">
        <v>0</v>
      </c>
      <c r="E49" s="8">
        <v>0</v>
      </c>
      <c r="F49" s="8">
        <v>0</v>
      </c>
      <c r="G49" s="8">
        <v>0</v>
      </c>
      <c r="H49" s="8">
        <v>0</v>
      </c>
      <c r="I49" s="8">
        <v>0</v>
      </c>
      <c r="J49" s="8">
        <v>0</v>
      </c>
      <c r="K49" s="8">
        <v>0</v>
      </c>
      <c r="L49" s="8">
        <v>0</v>
      </c>
      <c r="M49" s="8">
        <v>0</v>
      </c>
      <c r="N49" s="8">
        <v>0</v>
      </c>
      <c r="O49" s="8">
        <v>0</v>
      </c>
      <c r="P49" s="8">
        <f t="shared" si="6"/>
        <v>0</v>
      </c>
      <c r="Q49" s="6"/>
    </row>
    <row r="50" spans="1:18" x14ac:dyDescent="0.3">
      <c r="A50" s="18" t="s">
        <v>40</v>
      </c>
      <c r="B50" s="8">
        <v>0</v>
      </c>
      <c r="C50" s="8">
        <v>0</v>
      </c>
      <c r="D50" s="8">
        <v>0</v>
      </c>
      <c r="E50" s="8">
        <v>0</v>
      </c>
      <c r="F50" s="8">
        <v>0</v>
      </c>
      <c r="G50" s="8">
        <v>0</v>
      </c>
      <c r="H50" s="8">
        <v>0</v>
      </c>
      <c r="I50" s="8">
        <v>0</v>
      </c>
      <c r="J50" s="8">
        <v>0</v>
      </c>
      <c r="K50" s="8">
        <v>0</v>
      </c>
      <c r="L50" s="8">
        <v>0</v>
      </c>
      <c r="M50" s="8">
        <v>0</v>
      </c>
      <c r="N50" s="8">
        <v>0</v>
      </c>
      <c r="O50" s="8">
        <v>0</v>
      </c>
      <c r="P50" s="8">
        <f t="shared" si="6"/>
        <v>0</v>
      </c>
      <c r="Q50" s="6"/>
    </row>
    <row r="51" spans="1:18" x14ac:dyDescent="0.3">
      <c r="A51" s="18" t="s">
        <v>41</v>
      </c>
      <c r="B51" s="8">
        <v>0</v>
      </c>
      <c r="C51" s="8">
        <v>0</v>
      </c>
      <c r="D51" s="8">
        <v>0</v>
      </c>
      <c r="E51" s="8">
        <v>0</v>
      </c>
      <c r="F51" s="8">
        <v>0</v>
      </c>
      <c r="G51" s="8">
        <v>0</v>
      </c>
      <c r="H51" s="8">
        <v>0</v>
      </c>
      <c r="I51" s="8">
        <v>0</v>
      </c>
      <c r="J51" s="8">
        <v>0</v>
      </c>
      <c r="K51" s="8">
        <v>0</v>
      </c>
      <c r="L51" s="8">
        <v>0</v>
      </c>
      <c r="M51" s="8">
        <v>0</v>
      </c>
      <c r="N51" s="8">
        <v>0</v>
      </c>
      <c r="O51" s="8">
        <v>0</v>
      </c>
      <c r="P51" s="8">
        <f t="shared" si="6"/>
        <v>0</v>
      </c>
      <c r="Q51" s="6"/>
    </row>
    <row r="52" spans="1:18" x14ac:dyDescent="0.3">
      <c r="A52" s="18" t="s">
        <v>42</v>
      </c>
      <c r="B52" s="8">
        <v>0</v>
      </c>
      <c r="C52" s="8">
        <v>0</v>
      </c>
      <c r="D52" s="8">
        <v>0</v>
      </c>
      <c r="E52" s="8">
        <v>0</v>
      </c>
      <c r="F52" s="8">
        <v>0</v>
      </c>
      <c r="G52" s="8">
        <v>0</v>
      </c>
      <c r="H52" s="8">
        <v>0</v>
      </c>
      <c r="I52" s="8">
        <v>0</v>
      </c>
      <c r="J52" s="8">
        <v>0</v>
      </c>
      <c r="K52" s="8">
        <v>0</v>
      </c>
      <c r="L52" s="8">
        <v>0</v>
      </c>
      <c r="M52" s="8">
        <v>0</v>
      </c>
      <c r="N52" s="8">
        <v>0</v>
      </c>
      <c r="O52" s="8">
        <v>0</v>
      </c>
      <c r="P52" s="8">
        <f t="shared" si="6"/>
        <v>0</v>
      </c>
      <c r="Q52" s="6"/>
    </row>
    <row r="53" spans="1:18" x14ac:dyDescent="0.3">
      <c r="A53" s="17" t="s">
        <v>43</v>
      </c>
      <c r="B53" s="5">
        <f>+SUM(B54:B62)</f>
        <v>38685000</v>
      </c>
      <c r="C53" s="5">
        <f t="shared" ref="C53:D53" si="14">+SUM(C54:C62)</f>
        <v>0</v>
      </c>
      <c r="D53" s="5">
        <f t="shared" si="14"/>
        <v>1871682.98</v>
      </c>
      <c r="E53" s="5">
        <f t="shared" ref="E53:P53" si="15">+SUM(E54:E62)</f>
        <v>6398716.8200000003</v>
      </c>
      <c r="F53" s="5">
        <f t="shared" si="15"/>
        <v>159001.5</v>
      </c>
      <c r="G53" s="5">
        <f t="shared" si="15"/>
        <v>19595561.030000001</v>
      </c>
      <c r="H53" s="5">
        <f t="shared" si="15"/>
        <v>7759188.5300000003</v>
      </c>
      <c r="I53" s="5">
        <f t="shared" si="15"/>
        <v>490734.94</v>
      </c>
      <c r="J53" s="5">
        <f t="shared" si="15"/>
        <v>1379647.6099999999</v>
      </c>
      <c r="K53" s="5">
        <f t="shared" si="15"/>
        <v>3850743.63</v>
      </c>
      <c r="L53" s="5">
        <f t="shared" si="15"/>
        <v>0</v>
      </c>
      <c r="M53" s="5">
        <f t="shared" si="15"/>
        <v>0</v>
      </c>
      <c r="N53" s="5">
        <f t="shared" si="15"/>
        <v>0</v>
      </c>
      <c r="O53" s="5">
        <f t="shared" si="15"/>
        <v>0</v>
      </c>
      <c r="P53" s="5">
        <f t="shared" si="15"/>
        <v>41505277.039999999</v>
      </c>
      <c r="Q53" s="6"/>
      <c r="R53" s="7"/>
    </row>
    <row r="54" spans="1:18" x14ac:dyDescent="0.3">
      <c r="A54" s="18" t="s">
        <v>44</v>
      </c>
      <c r="B54" s="8">
        <v>11801500</v>
      </c>
      <c r="C54" s="8">
        <v>0</v>
      </c>
      <c r="D54" s="8">
        <v>1364563.92</v>
      </c>
      <c r="E54" s="8">
        <v>71390</v>
      </c>
      <c r="F54" s="8">
        <v>133661</v>
      </c>
      <c r="G54" s="8">
        <v>137561</v>
      </c>
      <c r="H54" s="8">
        <v>407967.92</v>
      </c>
      <c r="I54" s="8">
        <v>461499.26</v>
      </c>
      <c r="J54" s="8">
        <v>1343418.2</v>
      </c>
      <c r="K54" s="8">
        <v>3630113.13</v>
      </c>
      <c r="L54" s="8">
        <v>0</v>
      </c>
      <c r="M54" s="8">
        <v>0</v>
      </c>
      <c r="N54" s="8">
        <v>0</v>
      </c>
      <c r="O54" s="8">
        <v>0</v>
      </c>
      <c r="P54" s="8">
        <f t="shared" ref="P54:P62" si="16">SUM(D54:O54)</f>
        <v>7550174.4299999997</v>
      </c>
      <c r="Q54" s="6"/>
    </row>
    <row r="55" spans="1:18" x14ac:dyDescent="0.3">
      <c r="A55" s="18" t="s">
        <v>45</v>
      </c>
      <c r="B55" s="8">
        <v>844000</v>
      </c>
      <c r="C55" s="8">
        <v>0</v>
      </c>
      <c r="D55" s="8">
        <v>462869.06</v>
      </c>
      <c r="E55" s="8">
        <v>886149.32</v>
      </c>
      <c r="F55" s="8">
        <v>0</v>
      </c>
      <c r="G55" s="8">
        <v>0</v>
      </c>
      <c r="H55" s="8">
        <v>413907.42</v>
      </c>
      <c r="I55" s="8">
        <v>29235.68</v>
      </c>
      <c r="J55" s="8">
        <v>0</v>
      </c>
      <c r="K55" s="8">
        <v>127440</v>
      </c>
      <c r="L55" s="8">
        <v>0</v>
      </c>
      <c r="M55" s="8">
        <v>0</v>
      </c>
      <c r="N55" s="8">
        <v>0</v>
      </c>
      <c r="O55" s="8">
        <v>0</v>
      </c>
      <c r="P55" s="8">
        <f t="shared" si="16"/>
        <v>1919601.4799999997</v>
      </c>
      <c r="Q55" s="6"/>
    </row>
    <row r="56" spans="1:18" x14ac:dyDescent="0.3">
      <c r="A56" s="18" t="s">
        <v>46</v>
      </c>
      <c r="B56" s="8">
        <v>87000</v>
      </c>
      <c r="C56" s="8">
        <v>0</v>
      </c>
      <c r="D56" s="8">
        <v>0</v>
      </c>
      <c r="E56" s="8">
        <v>0</v>
      </c>
      <c r="F56" s="8">
        <v>0</v>
      </c>
      <c r="G56" s="8">
        <v>0</v>
      </c>
      <c r="H56" s="8">
        <v>0</v>
      </c>
      <c r="I56" s="8">
        <v>0</v>
      </c>
      <c r="J56" s="8">
        <v>0</v>
      </c>
      <c r="K56" s="8">
        <v>0</v>
      </c>
      <c r="L56" s="8">
        <v>0</v>
      </c>
      <c r="M56" s="8">
        <v>0</v>
      </c>
      <c r="N56" s="8">
        <v>0</v>
      </c>
      <c r="O56" s="8">
        <v>0</v>
      </c>
      <c r="P56" s="8">
        <f t="shared" si="16"/>
        <v>0</v>
      </c>
      <c r="Q56" s="6"/>
    </row>
    <row r="57" spans="1:18" x14ac:dyDescent="0.3">
      <c r="A57" s="18" t="s">
        <v>47</v>
      </c>
      <c r="B57" s="8">
        <v>15775000</v>
      </c>
      <c r="C57" s="8">
        <v>0</v>
      </c>
      <c r="D57" s="8">
        <v>0</v>
      </c>
      <c r="E57" s="8">
        <v>5195000</v>
      </c>
      <c r="F57" s="8">
        <v>0</v>
      </c>
      <c r="G57" s="8">
        <v>19458000.030000001</v>
      </c>
      <c r="H57" s="8">
        <v>6937313.1900000004</v>
      </c>
      <c r="I57" s="8">
        <v>0</v>
      </c>
      <c r="J57" s="8">
        <v>0</v>
      </c>
      <c r="K57" s="8">
        <v>0</v>
      </c>
      <c r="L57" s="8">
        <v>0</v>
      </c>
      <c r="M57" s="8">
        <v>0</v>
      </c>
      <c r="N57" s="8">
        <v>0</v>
      </c>
      <c r="O57" s="8">
        <v>0</v>
      </c>
      <c r="P57" s="8">
        <f t="shared" si="16"/>
        <v>31590313.220000003</v>
      </c>
      <c r="Q57" s="6"/>
    </row>
    <row r="58" spans="1:18" x14ac:dyDescent="0.3">
      <c r="A58" s="18" t="s">
        <v>48</v>
      </c>
      <c r="B58" s="8">
        <v>2622500</v>
      </c>
      <c r="C58" s="8">
        <v>0</v>
      </c>
      <c r="D58" s="8">
        <v>44250</v>
      </c>
      <c r="E58" s="8">
        <v>246177.5</v>
      </c>
      <c r="F58" s="8">
        <v>25340.5</v>
      </c>
      <c r="G58" s="8">
        <v>0</v>
      </c>
      <c r="H58" s="8">
        <v>0</v>
      </c>
      <c r="I58" s="8">
        <v>0</v>
      </c>
      <c r="J58" s="8">
        <v>36229.410000000003</v>
      </c>
      <c r="K58" s="8">
        <v>93190.5</v>
      </c>
      <c r="L58" s="8">
        <v>0</v>
      </c>
      <c r="M58" s="8">
        <v>0</v>
      </c>
      <c r="N58" s="8">
        <v>0</v>
      </c>
      <c r="O58" s="8">
        <v>0</v>
      </c>
      <c r="P58" s="8">
        <f t="shared" si="16"/>
        <v>445187.91000000003</v>
      </c>
      <c r="Q58" s="6"/>
    </row>
    <row r="59" spans="1:18" x14ac:dyDescent="0.3">
      <c r="A59" s="18" t="s">
        <v>49</v>
      </c>
      <c r="B59" s="8">
        <v>2105000</v>
      </c>
      <c r="C59" s="8">
        <v>0</v>
      </c>
      <c r="D59" s="8">
        <v>0</v>
      </c>
      <c r="E59" s="8">
        <v>0</v>
      </c>
      <c r="F59" s="8">
        <v>0</v>
      </c>
      <c r="G59" s="8">
        <v>0</v>
      </c>
      <c r="H59" s="8">
        <v>0</v>
      </c>
      <c r="I59" s="8">
        <v>0</v>
      </c>
      <c r="J59" s="8">
        <v>0</v>
      </c>
      <c r="K59" s="8">
        <v>0</v>
      </c>
      <c r="L59" s="8">
        <v>0</v>
      </c>
      <c r="M59" s="8">
        <v>0</v>
      </c>
      <c r="N59" s="8">
        <v>0</v>
      </c>
      <c r="O59" s="8">
        <v>0</v>
      </c>
      <c r="P59" s="8">
        <f t="shared" si="16"/>
        <v>0</v>
      </c>
      <c r="Q59" s="6"/>
    </row>
    <row r="60" spans="1:18" x14ac:dyDescent="0.3">
      <c r="A60" s="18" t="s">
        <v>50</v>
      </c>
      <c r="B60" s="8">
        <v>0</v>
      </c>
      <c r="C60" s="8">
        <v>0</v>
      </c>
      <c r="D60" s="8">
        <v>0</v>
      </c>
      <c r="E60" s="8">
        <v>0</v>
      </c>
      <c r="F60" s="8">
        <v>0</v>
      </c>
      <c r="G60" s="8">
        <v>0</v>
      </c>
      <c r="H60" s="8">
        <v>0</v>
      </c>
      <c r="I60" s="8">
        <v>0</v>
      </c>
      <c r="J60" s="8">
        <v>0</v>
      </c>
      <c r="K60" s="8">
        <v>0</v>
      </c>
      <c r="L60" s="8">
        <v>0</v>
      </c>
      <c r="M60" s="8">
        <v>0</v>
      </c>
      <c r="N60" s="8">
        <v>0</v>
      </c>
      <c r="O60" s="8">
        <v>0</v>
      </c>
      <c r="P60" s="8">
        <f t="shared" si="16"/>
        <v>0</v>
      </c>
      <c r="Q60" s="6"/>
    </row>
    <row r="61" spans="1:18" x14ac:dyDescent="0.3">
      <c r="A61" s="18" t="s">
        <v>51</v>
      </c>
      <c r="B61" s="8">
        <v>0</v>
      </c>
      <c r="C61" s="8">
        <v>0</v>
      </c>
      <c r="D61" s="8">
        <v>0</v>
      </c>
      <c r="E61" s="8">
        <v>0</v>
      </c>
      <c r="F61" s="8">
        <v>0</v>
      </c>
      <c r="G61" s="8">
        <v>0</v>
      </c>
      <c r="H61" s="8">
        <v>0</v>
      </c>
      <c r="I61" s="8">
        <v>0</v>
      </c>
      <c r="J61" s="8">
        <v>0</v>
      </c>
      <c r="K61" s="8">
        <v>0</v>
      </c>
      <c r="L61" s="8">
        <v>0</v>
      </c>
      <c r="M61" s="8">
        <v>0</v>
      </c>
      <c r="N61" s="8">
        <v>0</v>
      </c>
      <c r="O61" s="8">
        <v>0</v>
      </c>
      <c r="P61" s="8">
        <f t="shared" si="16"/>
        <v>0</v>
      </c>
      <c r="Q61" s="6"/>
    </row>
    <row r="62" spans="1:18" x14ac:dyDescent="0.3">
      <c r="A62" s="18" t="s">
        <v>52</v>
      </c>
      <c r="B62" s="8">
        <v>5450000</v>
      </c>
      <c r="C62" s="8">
        <v>0</v>
      </c>
      <c r="D62" s="8">
        <v>0</v>
      </c>
      <c r="E62" s="8">
        <v>0</v>
      </c>
      <c r="F62" s="8">
        <v>0</v>
      </c>
      <c r="G62" s="8">
        <v>0</v>
      </c>
      <c r="H62" s="8">
        <v>0</v>
      </c>
      <c r="I62" s="8">
        <v>0</v>
      </c>
      <c r="J62" s="8">
        <v>0</v>
      </c>
      <c r="K62" s="8">
        <v>0</v>
      </c>
      <c r="L62" s="8">
        <v>0</v>
      </c>
      <c r="M62" s="8">
        <v>0</v>
      </c>
      <c r="N62" s="8">
        <v>0</v>
      </c>
      <c r="O62" s="8">
        <v>0</v>
      </c>
      <c r="P62" s="8">
        <f t="shared" si="16"/>
        <v>0</v>
      </c>
      <c r="Q62" s="6"/>
    </row>
    <row r="63" spans="1:18" x14ac:dyDescent="0.3">
      <c r="A63" s="17" t="s">
        <v>53</v>
      </c>
      <c r="B63" s="5">
        <f>+SUM(B64:B67)</f>
        <v>0</v>
      </c>
      <c r="C63" s="5">
        <f t="shared" ref="C63" si="17">+SUM(C64:C67)</f>
        <v>0</v>
      </c>
      <c r="D63" s="5">
        <v>0</v>
      </c>
      <c r="E63" s="5">
        <v>0</v>
      </c>
      <c r="F63" s="5">
        <v>0</v>
      </c>
      <c r="G63" s="5">
        <v>0</v>
      </c>
      <c r="H63" s="5">
        <f t="shared" ref="H63:O63" si="18">+SUM(H64:H67)</f>
        <v>0</v>
      </c>
      <c r="I63" s="5">
        <f t="shared" si="18"/>
        <v>0</v>
      </c>
      <c r="J63" s="5">
        <f t="shared" si="18"/>
        <v>0</v>
      </c>
      <c r="K63" s="5">
        <f t="shared" si="18"/>
        <v>0</v>
      </c>
      <c r="L63" s="5">
        <f t="shared" si="18"/>
        <v>0</v>
      </c>
      <c r="M63" s="5">
        <f t="shared" si="18"/>
        <v>0</v>
      </c>
      <c r="N63" s="5">
        <f t="shared" si="18"/>
        <v>0</v>
      </c>
      <c r="O63" s="5">
        <f t="shared" si="18"/>
        <v>0</v>
      </c>
      <c r="P63" s="5">
        <f t="shared" ref="P63" si="19">+SUM(P64:P67)</f>
        <v>0</v>
      </c>
      <c r="Q63" s="6"/>
    </row>
    <row r="64" spans="1:18" x14ac:dyDescent="0.3">
      <c r="A64" s="18" t="s">
        <v>54</v>
      </c>
      <c r="B64" s="8">
        <v>0</v>
      </c>
      <c r="C64" s="8">
        <v>0</v>
      </c>
      <c r="D64" s="8">
        <v>0</v>
      </c>
      <c r="E64" s="8">
        <v>0</v>
      </c>
      <c r="F64" s="8">
        <v>0</v>
      </c>
      <c r="G64" s="8">
        <v>0</v>
      </c>
      <c r="H64" s="8">
        <v>0</v>
      </c>
      <c r="I64" s="8">
        <v>0</v>
      </c>
      <c r="J64" s="8">
        <v>0</v>
      </c>
      <c r="K64" s="8">
        <v>0</v>
      </c>
      <c r="L64" s="8">
        <v>0</v>
      </c>
      <c r="M64" s="8">
        <v>0</v>
      </c>
      <c r="N64" s="8">
        <v>0</v>
      </c>
      <c r="O64" s="8">
        <v>0</v>
      </c>
      <c r="P64" s="8">
        <f t="shared" ref="P64:P67" si="20">SUM(D64:O64)</f>
        <v>0</v>
      </c>
      <c r="Q64" s="6"/>
    </row>
    <row r="65" spans="1:17" x14ac:dyDescent="0.3">
      <c r="A65" s="18" t="s">
        <v>55</v>
      </c>
      <c r="B65" s="8">
        <v>0</v>
      </c>
      <c r="C65" s="8">
        <v>0</v>
      </c>
      <c r="D65" s="8">
        <v>0</v>
      </c>
      <c r="E65" s="8">
        <v>0</v>
      </c>
      <c r="F65" s="8">
        <v>0</v>
      </c>
      <c r="G65" s="8">
        <v>0</v>
      </c>
      <c r="H65" s="8">
        <v>0</v>
      </c>
      <c r="I65" s="8">
        <v>0</v>
      </c>
      <c r="J65" s="8">
        <v>0</v>
      </c>
      <c r="K65" s="8">
        <v>0</v>
      </c>
      <c r="L65" s="8">
        <v>0</v>
      </c>
      <c r="M65" s="8">
        <v>0</v>
      </c>
      <c r="N65" s="8">
        <v>0</v>
      </c>
      <c r="O65" s="8">
        <v>0</v>
      </c>
      <c r="P65" s="8">
        <f t="shared" si="20"/>
        <v>0</v>
      </c>
      <c r="Q65" s="6"/>
    </row>
    <row r="66" spans="1:17" x14ac:dyDescent="0.3">
      <c r="A66" s="18" t="s">
        <v>56</v>
      </c>
      <c r="B66" s="8">
        <v>0</v>
      </c>
      <c r="C66" s="8">
        <v>0</v>
      </c>
      <c r="D66" s="8">
        <v>0</v>
      </c>
      <c r="E66" s="8">
        <v>0</v>
      </c>
      <c r="F66" s="8">
        <v>0</v>
      </c>
      <c r="G66" s="8">
        <v>0</v>
      </c>
      <c r="H66" s="8">
        <v>0</v>
      </c>
      <c r="I66" s="8">
        <v>0</v>
      </c>
      <c r="J66" s="8">
        <v>0</v>
      </c>
      <c r="K66" s="8">
        <v>0</v>
      </c>
      <c r="L66" s="8">
        <v>0</v>
      </c>
      <c r="M66" s="8">
        <v>0</v>
      </c>
      <c r="N66" s="8">
        <v>0</v>
      </c>
      <c r="O66" s="8">
        <v>0</v>
      </c>
      <c r="P66" s="8">
        <f t="shared" si="20"/>
        <v>0</v>
      </c>
      <c r="Q66" s="6"/>
    </row>
    <row r="67" spans="1:17" x14ac:dyDescent="0.3">
      <c r="A67" s="18" t="s">
        <v>57</v>
      </c>
      <c r="B67" s="8">
        <v>0</v>
      </c>
      <c r="C67" s="8">
        <v>0</v>
      </c>
      <c r="D67" s="8">
        <v>0</v>
      </c>
      <c r="E67" s="8">
        <v>0</v>
      </c>
      <c r="F67" s="8">
        <v>0</v>
      </c>
      <c r="G67" s="8">
        <v>0</v>
      </c>
      <c r="H67" s="8">
        <v>0</v>
      </c>
      <c r="I67" s="8">
        <v>0</v>
      </c>
      <c r="J67" s="8">
        <v>0</v>
      </c>
      <c r="K67" s="8">
        <v>0</v>
      </c>
      <c r="L67" s="8">
        <v>0</v>
      </c>
      <c r="M67" s="8">
        <v>0</v>
      </c>
      <c r="N67" s="8">
        <v>0</v>
      </c>
      <c r="O67" s="8">
        <v>0</v>
      </c>
      <c r="P67" s="8">
        <f t="shared" si="20"/>
        <v>0</v>
      </c>
      <c r="Q67" s="6"/>
    </row>
    <row r="68" spans="1:17" x14ac:dyDescent="0.3">
      <c r="A68" s="17" t="s">
        <v>58</v>
      </c>
      <c r="B68" s="5">
        <f>+SUM(B69:B70)</f>
        <v>0</v>
      </c>
      <c r="C68" s="5">
        <f t="shared" ref="C68" si="21">+SUM(C69:C70)</f>
        <v>0</v>
      </c>
      <c r="D68" s="5">
        <f t="shared" ref="D68" si="22">+SUM(D69:D70)</f>
        <v>0</v>
      </c>
      <c r="E68" s="5">
        <f t="shared" ref="E68" si="23">+SUM(E69:E70)</f>
        <v>0</v>
      </c>
      <c r="F68" s="5">
        <f t="shared" ref="F68" si="24">+SUM(F69:F70)</f>
        <v>0</v>
      </c>
      <c r="G68" s="5">
        <f t="shared" ref="G68" si="25">+SUM(G69:G70)</f>
        <v>0</v>
      </c>
      <c r="H68" s="5">
        <f t="shared" ref="H68" si="26">+SUM(H69:H70)</f>
        <v>0</v>
      </c>
      <c r="I68" s="5">
        <f t="shared" ref="I68" si="27">+SUM(I69:I70)</f>
        <v>0</v>
      </c>
      <c r="J68" s="5">
        <f t="shared" ref="J68" si="28">+SUM(J69:J70)</f>
        <v>0</v>
      </c>
      <c r="K68" s="5">
        <f t="shared" ref="K68" si="29">+SUM(K69:K70)</f>
        <v>0</v>
      </c>
      <c r="L68" s="5">
        <f t="shared" ref="L68" si="30">+SUM(L69:L70)</f>
        <v>0</v>
      </c>
      <c r="M68" s="5">
        <f t="shared" ref="M68" si="31">+SUM(M69:M70)</f>
        <v>0</v>
      </c>
      <c r="N68" s="5">
        <f t="shared" ref="N68" si="32">+SUM(N69:N70)</f>
        <v>0</v>
      </c>
      <c r="O68" s="5">
        <f t="shared" ref="O68" si="33">+SUM(O69:O70)</f>
        <v>0</v>
      </c>
      <c r="P68" s="5">
        <f t="shared" ref="P68" si="34">+SUM(P69:P70)</f>
        <v>0</v>
      </c>
    </row>
    <row r="69" spans="1:17" x14ac:dyDescent="0.3">
      <c r="A69" s="18" t="s">
        <v>59</v>
      </c>
      <c r="B69" s="8">
        <v>0</v>
      </c>
      <c r="C69" s="8">
        <v>0</v>
      </c>
      <c r="D69" s="8">
        <v>0</v>
      </c>
      <c r="E69" s="8">
        <v>0</v>
      </c>
      <c r="F69" s="8">
        <v>0</v>
      </c>
      <c r="G69" s="8">
        <v>0</v>
      </c>
      <c r="H69" s="8">
        <v>0</v>
      </c>
      <c r="I69" s="8">
        <v>0</v>
      </c>
      <c r="J69" s="8">
        <v>0</v>
      </c>
      <c r="K69" s="8">
        <v>0</v>
      </c>
      <c r="L69" s="8">
        <v>0</v>
      </c>
      <c r="M69" s="8">
        <v>0</v>
      </c>
      <c r="N69" s="8">
        <v>0</v>
      </c>
      <c r="O69" s="8">
        <v>0</v>
      </c>
      <c r="P69" s="8">
        <f t="shared" ref="P69:P70" si="35">SUM(D69:O69)</f>
        <v>0</v>
      </c>
    </row>
    <row r="70" spans="1:17" x14ac:dyDescent="0.3">
      <c r="A70" s="18" t="s">
        <v>60</v>
      </c>
      <c r="B70" s="8">
        <v>0</v>
      </c>
      <c r="C70" s="8">
        <v>0</v>
      </c>
      <c r="D70" s="8">
        <v>0</v>
      </c>
      <c r="E70" s="8">
        <v>0</v>
      </c>
      <c r="F70" s="8">
        <v>0</v>
      </c>
      <c r="G70" s="8">
        <v>0</v>
      </c>
      <c r="H70" s="8">
        <v>0</v>
      </c>
      <c r="I70" s="8">
        <v>0</v>
      </c>
      <c r="J70" s="8">
        <v>0</v>
      </c>
      <c r="K70" s="8">
        <v>0</v>
      </c>
      <c r="L70" s="8">
        <v>0</v>
      </c>
      <c r="M70" s="8">
        <v>0</v>
      </c>
      <c r="N70" s="8">
        <v>0</v>
      </c>
      <c r="O70" s="8">
        <v>0</v>
      </c>
      <c r="P70" s="8">
        <f t="shared" si="35"/>
        <v>0</v>
      </c>
    </row>
    <row r="71" spans="1:17" x14ac:dyDescent="0.3">
      <c r="A71" s="17" t="s">
        <v>61</v>
      </c>
      <c r="B71" s="5">
        <f>+SUM(B72:B74)</f>
        <v>0</v>
      </c>
      <c r="C71" s="5">
        <f t="shared" ref="C71" si="36">+SUM(C72:C74)</f>
        <v>0</v>
      </c>
      <c r="D71" s="5">
        <f t="shared" ref="D71" si="37">+SUM(D72:D74)</f>
        <v>0</v>
      </c>
      <c r="E71" s="5">
        <f t="shared" ref="E71" si="38">+SUM(E72:E74)</f>
        <v>0</v>
      </c>
      <c r="F71" s="5">
        <f t="shared" ref="F71" si="39">+SUM(F72:F74)</f>
        <v>0</v>
      </c>
      <c r="G71" s="5">
        <f t="shared" ref="G71" si="40">+SUM(G72:G74)</f>
        <v>0</v>
      </c>
      <c r="H71" s="5">
        <f t="shared" ref="H71" si="41">+SUM(H72:H74)</f>
        <v>0</v>
      </c>
      <c r="I71" s="5">
        <f t="shared" ref="I71" si="42">+SUM(I72:I74)</f>
        <v>0</v>
      </c>
      <c r="J71" s="5">
        <f t="shared" ref="J71" si="43">+SUM(J72:J74)</f>
        <v>0</v>
      </c>
      <c r="K71" s="5">
        <f t="shared" ref="K71" si="44">+SUM(K72:K74)</f>
        <v>0</v>
      </c>
      <c r="L71" s="5">
        <f t="shared" ref="L71" si="45">+SUM(L72:L74)</f>
        <v>0</v>
      </c>
      <c r="M71" s="5">
        <f t="shared" ref="M71" si="46">+SUM(M72:M74)</f>
        <v>0</v>
      </c>
      <c r="N71" s="5">
        <f t="shared" ref="N71" si="47">+SUM(N72:N74)</f>
        <v>0</v>
      </c>
      <c r="O71" s="5">
        <f t="shared" ref="O71" si="48">+SUM(O72:O74)</f>
        <v>0</v>
      </c>
      <c r="P71" s="5">
        <f t="shared" ref="P71" si="49">+SUM(P72:P74)</f>
        <v>0</v>
      </c>
    </row>
    <row r="72" spans="1:17" x14ac:dyDescent="0.3">
      <c r="A72" s="18" t="s">
        <v>62</v>
      </c>
      <c r="B72" s="8">
        <v>0</v>
      </c>
      <c r="C72" s="8">
        <v>0</v>
      </c>
      <c r="D72" s="8">
        <v>0</v>
      </c>
      <c r="E72" s="8">
        <v>0</v>
      </c>
      <c r="F72" s="8">
        <v>0</v>
      </c>
      <c r="G72" s="8">
        <v>0</v>
      </c>
      <c r="H72" s="8">
        <v>0</v>
      </c>
      <c r="I72" s="8">
        <v>0</v>
      </c>
      <c r="J72" s="8">
        <v>0</v>
      </c>
      <c r="K72" s="8">
        <v>0</v>
      </c>
      <c r="L72" s="8">
        <v>0</v>
      </c>
      <c r="M72" s="8">
        <v>0</v>
      </c>
      <c r="N72" s="8">
        <v>0</v>
      </c>
      <c r="O72" s="8">
        <v>0</v>
      </c>
      <c r="P72" s="8">
        <f t="shared" ref="P72:P74" si="50">SUM(D72:O72)</f>
        <v>0</v>
      </c>
    </row>
    <row r="73" spans="1:17" x14ac:dyDescent="0.3">
      <c r="A73" s="18" t="s">
        <v>63</v>
      </c>
      <c r="B73" s="8">
        <v>0</v>
      </c>
      <c r="C73" s="8">
        <v>0</v>
      </c>
      <c r="D73" s="8">
        <v>0</v>
      </c>
      <c r="E73" s="8">
        <v>0</v>
      </c>
      <c r="F73" s="8">
        <v>0</v>
      </c>
      <c r="G73" s="8">
        <v>0</v>
      </c>
      <c r="H73" s="8">
        <v>0</v>
      </c>
      <c r="I73" s="8">
        <v>0</v>
      </c>
      <c r="J73" s="8">
        <v>0</v>
      </c>
      <c r="K73" s="8">
        <v>0</v>
      </c>
      <c r="L73" s="8">
        <v>0</v>
      </c>
      <c r="M73" s="8">
        <v>0</v>
      </c>
      <c r="N73" s="8">
        <v>0</v>
      </c>
      <c r="O73" s="8">
        <v>0</v>
      </c>
      <c r="P73" s="8">
        <f t="shared" si="50"/>
        <v>0</v>
      </c>
    </row>
    <row r="74" spans="1:17" x14ac:dyDescent="0.3">
      <c r="A74" s="18" t="s">
        <v>64</v>
      </c>
      <c r="B74" s="8">
        <v>0</v>
      </c>
      <c r="C74" s="8">
        <v>0</v>
      </c>
      <c r="D74" s="8">
        <v>0</v>
      </c>
      <c r="E74" s="8">
        <v>0</v>
      </c>
      <c r="F74" s="8">
        <v>0</v>
      </c>
      <c r="G74" s="8">
        <v>0</v>
      </c>
      <c r="H74" s="8">
        <v>0</v>
      </c>
      <c r="I74" s="8">
        <v>0</v>
      </c>
      <c r="J74" s="8">
        <v>0</v>
      </c>
      <c r="K74" s="8">
        <v>0</v>
      </c>
      <c r="L74" s="8">
        <v>0</v>
      </c>
      <c r="M74" s="8">
        <v>0</v>
      </c>
      <c r="N74" s="8">
        <v>0</v>
      </c>
      <c r="O74" s="8">
        <v>0</v>
      </c>
      <c r="P74" s="8">
        <f t="shared" si="50"/>
        <v>0</v>
      </c>
    </row>
    <row r="75" spans="1:17" x14ac:dyDescent="0.3">
      <c r="A75" s="20" t="s">
        <v>66</v>
      </c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</row>
    <row r="76" spans="1:17" x14ac:dyDescent="0.3">
      <c r="A76" s="17" t="s">
        <v>67</v>
      </c>
      <c r="B76" s="5">
        <f>+SUM(B77:B78)</f>
        <v>0</v>
      </c>
      <c r="C76" s="5">
        <f t="shared" ref="C76" si="51">+SUM(C77:C78)</f>
        <v>0</v>
      </c>
      <c r="D76" s="5">
        <f t="shared" ref="D76" si="52">+SUM(D77:D78)</f>
        <v>0</v>
      </c>
      <c r="E76" s="5">
        <f t="shared" ref="E76" si="53">+SUM(E77:E78)</f>
        <v>0</v>
      </c>
      <c r="F76" s="5">
        <f t="shared" ref="F76" si="54">+SUM(F77:F78)</f>
        <v>0</v>
      </c>
      <c r="G76" s="5">
        <f t="shared" ref="G76" si="55">+SUM(G77:G78)</f>
        <v>0</v>
      </c>
      <c r="H76" s="5">
        <f t="shared" ref="H76" si="56">+SUM(H77:H78)</f>
        <v>0</v>
      </c>
      <c r="I76" s="5">
        <f t="shared" ref="I76" si="57">+SUM(I77:I78)</f>
        <v>0</v>
      </c>
      <c r="J76" s="5">
        <f t="shared" ref="J76" si="58">+SUM(J77:J78)</f>
        <v>0</v>
      </c>
      <c r="K76" s="5">
        <f t="shared" ref="K76" si="59">+SUM(K77:K78)</f>
        <v>0</v>
      </c>
      <c r="L76" s="5">
        <f t="shared" ref="L76" si="60">+SUM(L77:L78)</f>
        <v>0</v>
      </c>
      <c r="M76" s="5">
        <f t="shared" ref="M76" si="61">+SUM(M77:M78)</f>
        <v>0</v>
      </c>
      <c r="N76" s="5">
        <f t="shared" ref="N76" si="62">+SUM(N77:N78)</f>
        <v>0</v>
      </c>
      <c r="O76" s="5">
        <f t="shared" ref="O76" si="63">+SUM(O77:O78)</f>
        <v>0</v>
      </c>
      <c r="P76" s="5">
        <f t="shared" ref="P76" si="64">+SUM(P77:P78)</f>
        <v>0</v>
      </c>
    </row>
    <row r="77" spans="1:17" x14ac:dyDescent="0.3">
      <c r="A77" s="18" t="s">
        <v>68</v>
      </c>
      <c r="B77" s="8">
        <v>0</v>
      </c>
      <c r="C77" s="8">
        <v>0</v>
      </c>
      <c r="D77" s="8">
        <v>0</v>
      </c>
      <c r="E77" s="8">
        <v>0</v>
      </c>
      <c r="F77" s="8">
        <v>0</v>
      </c>
      <c r="G77" s="8">
        <v>0</v>
      </c>
      <c r="H77" s="8">
        <v>0</v>
      </c>
      <c r="I77" s="8">
        <v>0</v>
      </c>
      <c r="J77" s="8">
        <v>0</v>
      </c>
      <c r="K77" s="8">
        <v>0</v>
      </c>
      <c r="L77" s="8">
        <v>0</v>
      </c>
      <c r="M77" s="8">
        <v>0</v>
      </c>
      <c r="N77" s="8">
        <v>0</v>
      </c>
      <c r="O77" s="8">
        <v>0</v>
      </c>
      <c r="P77" s="8">
        <f t="shared" ref="P77:P78" si="65">SUM(D77:O77)</f>
        <v>0</v>
      </c>
    </row>
    <row r="78" spans="1:17" x14ac:dyDescent="0.3">
      <c r="A78" s="18" t="s">
        <v>69</v>
      </c>
      <c r="B78" s="8">
        <v>0</v>
      </c>
      <c r="C78" s="8">
        <v>0</v>
      </c>
      <c r="D78" s="8">
        <v>0</v>
      </c>
      <c r="E78" s="8">
        <v>0</v>
      </c>
      <c r="F78" s="8">
        <v>0</v>
      </c>
      <c r="G78" s="8">
        <v>0</v>
      </c>
      <c r="H78" s="8">
        <v>0</v>
      </c>
      <c r="I78" s="8">
        <v>0</v>
      </c>
      <c r="J78" s="8">
        <v>0</v>
      </c>
      <c r="K78" s="8">
        <v>0</v>
      </c>
      <c r="L78" s="8">
        <v>0</v>
      </c>
      <c r="M78" s="8">
        <v>0</v>
      </c>
      <c r="N78" s="8">
        <v>0</v>
      </c>
      <c r="O78" s="8">
        <v>0</v>
      </c>
      <c r="P78" s="8">
        <f t="shared" si="65"/>
        <v>0</v>
      </c>
    </row>
    <row r="79" spans="1:17" x14ac:dyDescent="0.3">
      <c r="A79" s="17" t="s">
        <v>70</v>
      </c>
      <c r="B79" s="5">
        <f>+SUM(B80:B81)</f>
        <v>0</v>
      </c>
      <c r="C79" s="5">
        <f t="shared" ref="C79" si="66">+SUM(C80:C81)</f>
        <v>0</v>
      </c>
      <c r="D79" s="5">
        <f t="shared" ref="D79" si="67">+SUM(D80:D81)</f>
        <v>0</v>
      </c>
      <c r="E79" s="5">
        <f t="shared" ref="E79" si="68">+SUM(E80:E81)</f>
        <v>0</v>
      </c>
      <c r="F79" s="5">
        <f t="shared" ref="F79" si="69">+SUM(F80:F81)</f>
        <v>0</v>
      </c>
      <c r="G79" s="5">
        <f t="shared" ref="G79" si="70">+SUM(G80:G81)</f>
        <v>0</v>
      </c>
      <c r="H79" s="5">
        <f t="shared" ref="H79" si="71">+SUM(H80:H81)</f>
        <v>0</v>
      </c>
      <c r="I79" s="5">
        <f t="shared" ref="I79" si="72">+SUM(I80:I81)</f>
        <v>0</v>
      </c>
      <c r="J79" s="5">
        <f t="shared" ref="J79" si="73">+SUM(J80:J81)</f>
        <v>0</v>
      </c>
      <c r="K79" s="5">
        <f t="shared" ref="K79" si="74">+SUM(K80:K81)</f>
        <v>0</v>
      </c>
      <c r="L79" s="5">
        <f t="shared" ref="L79" si="75">+SUM(L80:L81)</f>
        <v>0</v>
      </c>
      <c r="M79" s="5">
        <f t="shared" ref="M79" si="76">+SUM(M80:M81)</f>
        <v>0</v>
      </c>
      <c r="N79" s="5">
        <f t="shared" ref="N79" si="77">+SUM(N80:N81)</f>
        <v>0</v>
      </c>
      <c r="O79" s="5">
        <f t="shared" ref="O79" si="78">+SUM(O80:O81)</f>
        <v>0</v>
      </c>
      <c r="P79" s="5">
        <f t="shared" ref="P79" si="79">+SUM(P80:P81)</f>
        <v>0</v>
      </c>
    </row>
    <row r="80" spans="1:17" x14ac:dyDescent="0.3">
      <c r="A80" s="18" t="s">
        <v>71</v>
      </c>
      <c r="B80" s="8">
        <v>0</v>
      </c>
      <c r="C80" s="8">
        <v>0</v>
      </c>
      <c r="D80" s="8">
        <v>0</v>
      </c>
      <c r="E80" s="8">
        <v>0</v>
      </c>
      <c r="F80" s="8">
        <v>0</v>
      </c>
      <c r="G80" s="8">
        <v>0</v>
      </c>
      <c r="H80" s="8">
        <v>0</v>
      </c>
      <c r="I80" s="8">
        <v>0</v>
      </c>
      <c r="J80" s="8">
        <v>0</v>
      </c>
      <c r="K80" s="8">
        <v>0</v>
      </c>
      <c r="L80" s="8">
        <v>0</v>
      </c>
      <c r="M80" s="8">
        <v>0</v>
      </c>
      <c r="N80" s="8">
        <v>0</v>
      </c>
      <c r="O80" s="8">
        <v>0</v>
      </c>
      <c r="P80" s="8">
        <f t="shared" ref="P80:P81" si="80">SUM(D80:O80)</f>
        <v>0</v>
      </c>
    </row>
    <row r="81" spans="1:16" x14ac:dyDescent="0.3">
      <c r="A81" s="18" t="s">
        <v>72</v>
      </c>
      <c r="B81" s="8">
        <v>0</v>
      </c>
      <c r="C81" s="8">
        <v>0</v>
      </c>
      <c r="D81" s="8">
        <v>0</v>
      </c>
      <c r="E81" s="8">
        <v>0</v>
      </c>
      <c r="F81" s="8">
        <v>0</v>
      </c>
      <c r="G81" s="8">
        <v>0</v>
      </c>
      <c r="H81" s="8">
        <v>0</v>
      </c>
      <c r="I81" s="8">
        <v>0</v>
      </c>
      <c r="J81" s="8">
        <v>0</v>
      </c>
      <c r="K81" s="8">
        <v>0</v>
      </c>
      <c r="L81" s="8">
        <v>0</v>
      </c>
      <c r="M81" s="8">
        <v>0</v>
      </c>
      <c r="N81" s="8">
        <v>0</v>
      </c>
      <c r="O81" s="8">
        <v>0</v>
      </c>
      <c r="P81" s="8">
        <f t="shared" si="80"/>
        <v>0</v>
      </c>
    </row>
    <row r="82" spans="1:16" x14ac:dyDescent="0.3">
      <c r="A82" s="17" t="s">
        <v>73</v>
      </c>
      <c r="B82" s="5">
        <f>+B83</f>
        <v>0</v>
      </c>
      <c r="C82" s="5">
        <f t="shared" ref="C82" si="81">+C83</f>
        <v>0</v>
      </c>
      <c r="D82" s="5">
        <f t="shared" ref="D82" si="82">+D83</f>
        <v>0</v>
      </c>
      <c r="E82" s="5">
        <f t="shared" ref="E82" si="83">+E83</f>
        <v>0</v>
      </c>
      <c r="F82" s="5">
        <f t="shared" ref="F82" si="84">+F83</f>
        <v>0</v>
      </c>
      <c r="G82" s="5">
        <f t="shared" ref="G82" si="85">+G83</f>
        <v>0</v>
      </c>
      <c r="H82" s="5">
        <f t="shared" ref="H82" si="86">+H83</f>
        <v>0</v>
      </c>
      <c r="I82" s="5">
        <f t="shared" ref="I82" si="87">+I83</f>
        <v>0</v>
      </c>
      <c r="J82" s="5">
        <f t="shared" ref="J82" si="88">+J83</f>
        <v>0</v>
      </c>
      <c r="K82" s="5">
        <f t="shared" ref="K82" si="89">+K83</f>
        <v>0</v>
      </c>
      <c r="L82" s="5">
        <f t="shared" ref="L82" si="90">+L83</f>
        <v>0</v>
      </c>
      <c r="M82" s="5">
        <f t="shared" ref="M82" si="91">+M83</f>
        <v>0</v>
      </c>
      <c r="N82" s="5">
        <f t="shared" ref="N82" si="92">+N83</f>
        <v>0</v>
      </c>
      <c r="O82" s="5">
        <f t="shared" ref="O82" si="93">+O83</f>
        <v>0</v>
      </c>
      <c r="P82" s="5">
        <f t="shared" ref="P82" si="94">+P83</f>
        <v>0</v>
      </c>
    </row>
    <row r="83" spans="1:16" x14ac:dyDescent="0.3">
      <c r="A83" s="18" t="s">
        <v>74</v>
      </c>
      <c r="B83" s="8">
        <v>0</v>
      </c>
      <c r="C83" s="8">
        <v>0</v>
      </c>
      <c r="D83" s="8">
        <v>0</v>
      </c>
      <c r="E83" s="8">
        <v>0</v>
      </c>
      <c r="F83" s="8">
        <v>0</v>
      </c>
      <c r="G83" s="8">
        <v>0</v>
      </c>
      <c r="H83" s="8">
        <v>0</v>
      </c>
      <c r="I83" s="8">
        <v>0</v>
      </c>
      <c r="J83" s="8">
        <v>0</v>
      </c>
      <c r="K83" s="8">
        <v>0</v>
      </c>
      <c r="L83" s="8">
        <v>0</v>
      </c>
      <c r="M83" s="8">
        <v>0</v>
      </c>
      <c r="N83" s="8">
        <v>0</v>
      </c>
      <c r="O83" s="8">
        <v>0</v>
      </c>
      <c r="P83" s="8">
        <f>SUM(D83:O83)</f>
        <v>0</v>
      </c>
    </row>
    <row r="84" spans="1:16" s="14" customFormat="1" x14ac:dyDescent="0.3">
      <c r="A84" s="12" t="s">
        <v>65</v>
      </c>
      <c r="B84" s="13">
        <f t="shared" ref="B84:P84" si="95">+B11+B17+B27+B37+B53+B63+B68+B71+B76+B79+B82</f>
        <v>880342922.27999997</v>
      </c>
      <c r="C84" s="13">
        <f t="shared" si="95"/>
        <v>0</v>
      </c>
      <c r="D84" s="13">
        <f t="shared" si="95"/>
        <v>48343976</v>
      </c>
      <c r="E84" s="13">
        <f t="shared" si="95"/>
        <v>45368350.540000007</v>
      </c>
      <c r="F84" s="13">
        <f t="shared" si="95"/>
        <v>48687317.43</v>
      </c>
      <c r="G84" s="13">
        <f t="shared" si="95"/>
        <v>73972659.909999996</v>
      </c>
      <c r="H84" s="13">
        <f t="shared" si="95"/>
        <v>68209723.040000007</v>
      </c>
      <c r="I84" s="13">
        <f t="shared" si="95"/>
        <v>32210707.360000007</v>
      </c>
      <c r="J84" s="13">
        <f t="shared" si="95"/>
        <v>72344180.549999997</v>
      </c>
      <c r="K84" s="13">
        <f t="shared" si="95"/>
        <v>42717682.420000002</v>
      </c>
      <c r="L84" s="13">
        <f t="shared" si="95"/>
        <v>72377949.590000004</v>
      </c>
      <c r="M84" s="13">
        <f t="shared" si="95"/>
        <v>0</v>
      </c>
      <c r="N84" s="13">
        <f t="shared" si="95"/>
        <v>0</v>
      </c>
      <c r="O84" s="13">
        <f t="shared" si="95"/>
        <v>0</v>
      </c>
      <c r="P84" s="13">
        <f t="shared" si="95"/>
        <v>504232546.84000003</v>
      </c>
    </row>
    <row r="85" spans="1:16" s="21" customFormat="1" ht="13.5" x14ac:dyDescent="0.25">
      <c r="A85" s="29" t="s">
        <v>103</v>
      </c>
      <c r="B85" s="29"/>
      <c r="C85" s="29"/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29"/>
      <c r="O85" s="29"/>
      <c r="P85" s="29"/>
    </row>
    <row r="86" spans="1:16" s="21" customFormat="1" ht="13.5" x14ac:dyDescent="0.25">
      <c r="A86" s="29" t="s">
        <v>104</v>
      </c>
      <c r="B86" s="29"/>
      <c r="C86" s="29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</row>
    <row r="87" spans="1:16" s="21" customFormat="1" ht="13.5" x14ac:dyDescent="0.25">
      <c r="A87" s="29" t="s">
        <v>105</v>
      </c>
      <c r="B87" s="29"/>
      <c r="C87" s="29"/>
      <c r="D87" s="29"/>
      <c r="E87" s="29"/>
      <c r="F87" s="29"/>
      <c r="G87" s="29"/>
      <c r="H87" s="29"/>
      <c r="I87" s="29"/>
      <c r="J87" s="29"/>
      <c r="K87" s="29"/>
      <c r="L87" s="29"/>
      <c r="M87" s="29"/>
      <c r="N87" s="29"/>
      <c r="O87" s="29"/>
      <c r="P87" s="29"/>
    </row>
    <row r="88" spans="1:16" x14ac:dyDescent="0.3">
      <c r="P88" s="22"/>
    </row>
    <row r="89" spans="1:16" x14ac:dyDescent="0.3">
      <c r="P89" s="7"/>
    </row>
    <row r="90" spans="1:16" x14ac:dyDescent="0.3">
      <c r="D90" s="8"/>
      <c r="P90" s="7"/>
    </row>
    <row r="91" spans="1:16" x14ac:dyDescent="0.3">
      <c r="P91" s="7"/>
    </row>
    <row r="92" spans="1:16" x14ac:dyDescent="0.3">
      <c r="P92" s="7"/>
    </row>
    <row r="93" spans="1:16" x14ac:dyDescent="0.3">
      <c r="P93" s="7"/>
    </row>
    <row r="94" spans="1:16" x14ac:dyDescent="0.3">
      <c r="P94" s="7"/>
    </row>
    <row r="95" spans="1:16" x14ac:dyDescent="0.3">
      <c r="P95" s="7"/>
    </row>
    <row r="96" spans="1:16" x14ac:dyDescent="0.3">
      <c r="P96" s="7"/>
    </row>
    <row r="97" spans="1:16" x14ac:dyDescent="0.3">
      <c r="P97" s="7"/>
    </row>
    <row r="98" spans="1:16" x14ac:dyDescent="0.3">
      <c r="P98" s="7"/>
    </row>
    <row r="99" spans="1:16" x14ac:dyDescent="0.3">
      <c r="A99" s="15"/>
      <c r="B99" s="27"/>
      <c r="C99" s="27"/>
      <c r="G99" s="27"/>
      <c r="H99" s="27"/>
      <c r="I99" s="27"/>
      <c r="M99" s="24"/>
      <c r="N99" s="24"/>
      <c r="O99" s="24"/>
      <c r="P99" s="7"/>
    </row>
    <row r="100" spans="1:16" ht="15" customHeight="1" x14ac:dyDescent="0.3">
      <c r="B100" s="25" t="s">
        <v>94</v>
      </c>
      <c r="C100" s="25"/>
      <c r="G100" s="26" t="s">
        <v>97</v>
      </c>
      <c r="H100" s="26"/>
      <c r="I100" s="26"/>
      <c r="M100" s="25" t="s">
        <v>100</v>
      </c>
      <c r="N100" s="25"/>
      <c r="O100" s="25"/>
      <c r="P100" s="7"/>
    </row>
    <row r="101" spans="1:16" s="23" customFormat="1" x14ac:dyDescent="0.3">
      <c r="B101" s="28" t="s">
        <v>95</v>
      </c>
      <c r="C101" s="28"/>
      <c r="G101" s="28" t="s">
        <v>98</v>
      </c>
      <c r="H101" s="28"/>
      <c r="I101" s="28"/>
      <c r="N101" s="23" t="s">
        <v>101</v>
      </c>
    </row>
    <row r="102" spans="1:16" ht="15" customHeight="1" x14ac:dyDescent="0.3">
      <c r="B102" s="26" t="s">
        <v>96</v>
      </c>
      <c r="C102" s="26"/>
      <c r="G102" s="26" t="s">
        <v>99</v>
      </c>
      <c r="H102" s="26"/>
      <c r="I102" s="26"/>
      <c r="M102" s="26" t="s">
        <v>102</v>
      </c>
      <c r="N102" s="26"/>
      <c r="O102" s="26"/>
    </row>
  </sheetData>
  <mergeCells count="23">
    <mergeCell ref="A3:P3"/>
    <mergeCell ref="A4:P4"/>
    <mergeCell ref="A8:A9"/>
    <mergeCell ref="B8:B9"/>
    <mergeCell ref="C8:C9"/>
    <mergeCell ref="A5:P5"/>
    <mergeCell ref="A6:P6"/>
    <mergeCell ref="A85:P85"/>
    <mergeCell ref="A86:P86"/>
    <mergeCell ref="A87:P87"/>
    <mergeCell ref="A7:P7"/>
    <mergeCell ref="D8:P8"/>
    <mergeCell ref="M99:O99"/>
    <mergeCell ref="M100:O100"/>
    <mergeCell ref="M102:O102"/>
    <mergeCell ref="B99:C99"/>
    <mergeCell ref="B100:C100"/>
    <mergeCell ref="B101:C101"/>
    <mergeCell ref="B102:C102"/>
    <mergeCell ref="G99:I99"/>
    <mergeCell ref="G100:I100"/>
    <mergeCell ref="G101:I101"/>
    <mergeCell ref="G102:I102"/>
  </mergeCells>
  <pageMargins left="0.70866141732283472" right="0.70866141732283472" top="0.74803149606299213" bottom="0.74803149606299213" header="0.31496062992125984" footer="0.31496062992125984"/>
  <pageSetup paperSize="5" scale="55" orientation="landscape" r:id="rId1"/>
  <ignoredErrors>
    <ignoredError sqref="C83:P83 C68:O82 E37:O37 E17:O17 D11 B17 D17 B27 D27 B37 C37:D37 B53 D53 E27:O27 E53:O53 N47:O47 N48:O48 N49:O51 N52:O52 N46:O46 N45:O45 P45 P42:P44 P46 P52 P49:P51 P48 P47 P13 P14:P16 P12 P18:P26" formulaRange="1"/>
    <ignoredError sqref="P68:P82 P63:P64 P53 P54 P55:P59 P60 P61:P62 P65:P67 P27 P37 P28:P36 P38:P41 P17" formula="1" formulaRange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64ad79e-96ee-430a-bb0e-de714f4396ae">
      <Terms xmlns="http://schemas.microsoft.com/office/infopath/2007/PartnerControls"/>
    </lcf76f155ced4ddcb4097134ff3c332f>
    <TaxCatchAll xmlns="a425c96b-313c-43ce-820c-dafd782290ad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0C95ED438D48C42859DBCA010A5AE9F" ma:contentTypeVersion="16" ma:contentTypeDescription="Crear nuevo documento." ma:contentTypeScope="" ma:versionID="f68009f99bbd864aba3d4bbb4ade8d3f">
  <xsd:schema xmlns:xsd="http://www.w3.org/2001/XMLSchema" xmlns:xs="http://www.w3.org/2001/XMLSchema" xmlns:p="http://schemas.microsoft.com/office/2006/metadata/properties" xmlns:ns2="864ad79e-96ee-430a-bb0e-de714f4396ae" xmlns:ns3="a425c96b-313c-43ce-820c-dafd782290ad" targetNamespace="http://schemas.microsoft.com/office/2006/metadata/properties" ma:root="true" ma:fieldsID="73853d6362457e0e0fc5a78866a475e0" ns2:_="" ns3:_="">
    <xsd:import namespace="864ad79e-96ee-430a-bb0e-de714f4396ae"/>
    <xsd:import namespace="a425c96b-313c-43ce-820c-dafd782290a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4ad79e-96ee-430a-bb0e-de714f4396a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fc909f62-2a63-4dc6-96cc-8a770143e06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3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25c96b-313c-43ce-820c-dafd782290ad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7190d012-6592-41b4-9b03-44b43de7e004}" ma:internalName="TaxCatchAll" ma:showField="CatchAllData" ma:web="a425c96b-313c-43ce-820c-dafd782290a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16B47BA-6646-430C-B03B-3D35749CFD8E}">
  <ds:schemaRefs>
    <ds:schemaRef ds:uri="http://schemas.microsoft.com/office/2006/documentManagement/types"/>
    <ds:schemaRef ds:uri="http://www.w3.org/XML/1998/namespace"/>
    <ds:schemaRef ds:uri="http://purl.org/dc/terms/"/>
    <ds:schemaRef ds:uri="http://purl.org/dc/dcmitype/"/>
    <ds:schemaRef ds:uri="http://schemas.microsoft.com/office/2006/metadata/properties"/>
    <ds:schemaRef ds:uri="http://schemas.microsoft.com/office/infopath/2007/PartnerControls"/>
    <ds:schemaRef ds:uri="a425c96b-313c-43ce-820c-dafd782290ad"/>
    <ds:schemaRef ds:uri="http://schemas.openxmlformats.org/package/2006/metadata/core-properties"/>
    <ds:schemaRef ds:uri="864ad79e-96ee-430a-bb0e-de714f4396a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8B885712-00E3-42D9-8992-E7D119FFE55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44B7F05-0468-431C-BEF2-3AB9E4EE1E6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64ad79e-96ee-430a-bb0e-de714f4396ae"/>
    <ds:schemaRef ds:uri="a425c96b-313c-43ce-820c-dafd782290a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P2 Presupuesto Aprobado-Ejec </vt:lpstr>
      <vt:lpstr>'P2 Presupuesto Aprobado-Ejec '!Área_de_impresión</vt:lpstr>
      <vt:lpstr>'P2 Presupuesto Aprobado-Ejec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Jenniffer Amarante</cp:lastModifiedBy>
  <cp:lastPrinted>2025-08-07T14:53:06Z</cp:lastPrinted>
  <dcterms:created xsi:type="dcterms:W3CDTF">2021-07-29T18:58:50Z</dcterms:created>
  <dcterms:modified xsi:type="dcterms:W3CDTF">2025-10-10T13:33:27Z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0x01010080C95ED438D48C42859DBCA010A5AE9F</vt:lpwstr>
  </property>
  <property fmtid="{D5CDD505-2E9C-101B-9397-08002B2CF9AE}" pid="3" name="MediaServiceImageTags">
    <vt:lpwstr/>
  </property>
</Properties>
</file>