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filterPrivacy="1" defaultThemeVersion="124226"/>
  <xr:revisionPtr revIDLastSave="7039" documentId="13_ncr:1_{9556D272-783D-4694-B857-6677CD04BF07}" xr6:coauthVersionLast="47" xr6:coauthVersionMax="47" xr10:uidLastSave="{75BC148B-4E00-45EB-A8C4-F6A77B0C6A43}"/>
  <bookViews>
    <workbookView xWindow="-120" yWindow="-120" windowWidth="29040" windowHeight="15720" tabRatio="895" xr2:uid="{00000000-000D-0000-FFFF-FFFF00000000}"/>
  </bookViews>
  <sheets>
    <sheet name="1" sheetId="42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01" i="42" l="1"/>
  <c r="K201" i="42"/>
  <c r="R200" i="42"/>
  <c r="S200" i="42" s="1"/>
  <c r="R197" i="42"/>
  <c r="S197" i="42" s="1"/>
  <c r="R198" i="42"/>
  <c r="S198" i="42" s="1"/>
  <c r="R199" i="42"/>
  <c r="S199" i="42" s="1"/>
  <c r="R196" i="42"/>
  <c r="S196" i="42" s="1"/>
  <c r="R195" i="42"/>
  <c r="S195" i="42" s="1"/>
  <c r="R194" i="42"/>
  <c r="S194" i="42" s="1"/>
  <c r="R193" i="42"/>
  <c r="S193" i="42" s="1"/>
  <c r="R180" i="42"/>
  <c r="S180" i="42" s="1"/>
  <c r="R181" i="42"/>
  <c r="S181" i="42" s="1"/>
  <c r="R182" i="42"/>
  <c r="S182" i="42" s="1"/>
  <c r="R183" i="42"/>
  <c r="S183" i="42" s="1"/>
  <c r="R191" i="42"/>
  <c r="S191" i="42" s="1"/>
  <c r="R192" i="42"/>
  <c r="S192" i="42" s="1"/>
  <c r="R174" i="42"/>
  <c r="S174" i="42" s="1"/>
  <c r="R175" i="42"/>
  <c r="S175" i="42" s="1"/>
  <c r="R176" i="42"/>
  <c r="S176" i="42" s="1"/>
  <c r="R177" i="42"/>
  <c r="S177" i="42" s="1"/>
  <c r="R178" i="42"/>
  <c r="S178" i="42" s="1"/>
  <c r="R179" i="42"/>
  <c r="S179" i="42" s="1"/>
  <c r="R173" i="42"/>
  <c r="S173" i="42" s="1"/>
  <c r="R125" i="42"/>
  <c r="S125" i="42" s="1"/>
  <c r="R126" i="42"/>
  <c r="S126" i="42" s="1"/>
  <c r="R127" i="42"/>
  <c r="S127" i="42" s="1"/>
  <c r="R128" i="42"/>
  <c r="S128" i="42" s="1"/>
  <c r="R129" i="42"/>
  <c r="S129" i="42" s="1"/>
  <c r="R130" i="42"/>
  <c r="S130" i="42" s="1"/>
  <c r="R131" i="42"/>
  <c r="S131" i="42" s="1"/>
  <c r="R132" i="42"/>
  <c r="S132" i="42" s="1"/>
  <c r="R133" i="42"/>
  <c r="S133" i="42" s="1"/>
  <c r="R134" i="42"/>
  <c r="S134" i="42" s="1"/>
  <c r="R135" i="42"/>
  <c r="S135" i="42" s="1"/>
  <c r="R136" i="42"/>
  <c r="S136" i="42" s="1"/>
  <c r="R137" i="42"/>
  <c r="S137" i="42" s="1"/>
  <c r="R138" i="42"/>
  <c r="S138" i="42" s="1"/>
  <c r="R139" i="42"/>
  <c r="S139" i="42" s="1"/>
  <c r="R140" i="42"/>
  <c r="S140" i="42" s="1"/>
  <c r="R141" i="42"/>
  <c r="S141" i="42" s="1"/>
  <c r="R142" i="42"/>
  <c r="S142" i="42" s="1"/>
  <c r="R143" i="42"/>
  <c r="S143" i="42" s="1"/>
  <c r="R144" i="42"/>
  <c r="S144" i="42" s="1"/>
  <c r="R145" i="42"/>
  <c r="S145" i="42" s="1"/>
  <c r="R146" i="42"/>
  <c r="S146" i="42" s="1"/>
  <c r="R147" i="42"/>
  <c r="S147" i="42" s="1"/>
  <c r="R148" i="42"/>
  <c r="S148" i="42" s="1"/>
  <c r="R149" i="42"/>
  <c r="S149" i="42" s="1"/>
  <c r="R150" i="42"/>
  <c r="S150" i="42" s="1"/>
  <c r="R151" i="42"/>
  <c r="S151" i="42" s="1"/>
  <c r="R152" i="42"/>
  <c r="S152" i="42" s="1"/>
  <c r="R153" i="42"/>
  <c r="S153" i="42" s="1"/>
  <c r="R154" i="42"/>
  <c r="S154" i="42" s="1"/>
  <c r="R155" i="42"/>
  <c r="S155" i="42" s="1"/>
  <c r="R156" i="42"/>
  <c r="S156" i="42" s="1"/>
  <c r="R157" i="42"/>
  <c r="S157" i="42" s="1"/>
  <c r="R158" i="42"/>
  <c r="S158" i="42" s="1"/>
  <c r="R159" i="42"/>
  <c r="S159" i="42" s="1"/>
  <c r="R160" i="42"/>
  <c r="S160" i="42" s="1"/>
  <c r="R161" i="42"/>
  <c r="S161" i="42" s="1"/>
  <c r="R162" i="42"/>
  <c r="S162" i="42" s="1"/>
  <c r="R163" i="42"/>
  <c r="S163" i="42" s="1"/>
  <c r="R164" i="42"/>
  <c r="S164" i="42" s="1"/>
  <c r="R165" i="42"/>
  <c r="S165" i="42" s="1"/>
  <c r="R166" i="42"/>
  <c r="S166" i="42" s="1"/>
  <c r="R167" i="42"/>
  <c r="S167" i="42" s="1"/>
  <c r="R168" i="42"/>
  <c r="S168" i="42" s="1"/>
  <c r="R169" i="42"/>
  <c r="S169" i="42" s="1"/>
  <c r="R170" i="42"/>
  <c r="S170" i="42" s="1"/>
  <c r="R171" i="42"/>
  <c r="S171" i="42" s="1"/>
  <c r="R172" i="42"/>
  <c r="S172" i="42" s="1"/>
  <c r="J122" i="42"/>
  <c r="K122" i="42"/>
  <c r="M123" i="42"/>
  <c r="R123" i="42" s="1"/>
  <c r="S123" i="42" s="1"/>
  <c r="R124" i="42"/>
  <c r="S124" i="42" s="1"/>
  <c r="R119" i="42"/>
  <c r="S119" i="42" s="1"/>
  <c r="R120" i="42"/>
  <c r="S120" i="42" s="1"/>
  <c r="R121" i="42"/>
  <c r="S121" i="42" s="1"/>
  <c r="R108" i="42"/>
  <c r="S108" i="42" s="1"/>
  <c r="R109" i="42"/>
  <c r="S109" i="42" s="1"/>
  <c r="R110" i="42"/>
  <c r="S110" i="42" s="1"/>
  <c r="R111" i="42"/>
  <c r="S111" i="42" s="1"/>
  <c r="R112" i="42"/>
  <c r="S112" i="42" s="1"/>
  <c r="R113" i="42"/>
  <c r="S113" i="42" s="1"/>
  <c r="R114" i="42"/>
  <c r="S114" i="42" s="1"/>
  <c r="R115" i="42"/>
  <c r="S115" i="42" s="1"/>
  <c r="R116" i="42"/>
  <c r="S116" i="42" s="1"/>
  <c r="R117" i="42"/>
  <c r="S117" i="42" s="1"/>
  <c r="R118" i="42"/>
  <c r="S118" i="42" s="1"/>
  <c r="R104" i="42"/>
  <c r="S104" i="42" s="1"/>
  <c r="R105" i="42"/>
  <c r="S105" i="42" s="1"/>
  <c r="R106" i="42"/>
  <c r="S106" i="42" s="1"/>
  <c r="R107" i="42"/>
  <c r="S107" i="42" s="1"/>
  <c r="R102" i="42"/>
  <c r="S102" i="42" s="1"/>
  <c r="R103" i="42"/>
  <c r="S103" i="42" s="1"/>
  <c r="R89" i="42"/>
  <c r="S89" i="42" s="1"/>
  <c r="R90" i="42"/>
  <c r="S90" i="42" s="1"/>
  <c r="R91" i="42"/>
  <c r="S91" i="42" s="1"/>
  <c r="R92" i="42"/>
  <c r="S92" i="42" s="1"/>
  <c r="R100" i="42"/>
  <c r="S100" i="42" s="1"/>
  <c r="R101" i="42"/>
  <c r="S101" i="42" s="1"/>
  <c r="R84" i="42"/>
  <c r="S84" i="42" s="1"/>
  <c r="R85" i="42"/>
  <c r="S85" i="42" s="1"/>
  <c r="R86" i="42"/>
  <c r="S86" i="42" s="1"/>
  <c r="R87" i="42"/>
  <c r="S87" i="42" s="1"/>
  <c r="R88" i="42"/>
  <c r="S88" i="42" s="1"/>
  <c r="R79" i="42"/>
  <c r="S79" i="42" s="1"/>
  <c r="R80" i="42"/>
  <c r="S80" i="42" s="1"/>
  <c r="R81" i="42"/>
  <c r="S81" i="42" s="1"/>
  <c r="R82" i="42"/>
  <c r="S82" i="42" s="1"/>
  <c r="R83" i="42"/>
  <c r="S83" i="42" s="1"/>
  <c r="R78" i="42"/>
  <c r="S78" i="42" s="1"/>
  <c r="M77" i="42"/>
  <c r="R77" i="42" s="1"/>
  <c r="S77" i="42" s="1"/>
  <c r="R76" i="42"/>
  <c r="S76" i="42" s="1"/>
  <c r="R75" i="42"/>
  <c r="S75" i="42" s="1"/>
  <c r="R74" i="42"/>
  <c r="S74" i="42" s="1"/>
  <c r="R73" i="42"/>
  <c r="S73" i="42" s="1"/>
  <c r="L71" i="42"/>
  <c r="R71" i="42" s="1"/>
  <c r="S71" i="42" s="1"/>
  <c r="R72" i="42"/>
  <c r="S72" i="42" s="1"/>
  <c r="R59" i="42"/>
  <c r="S59" i="42" s="1"/>
  <c r="R60" i="42"/>
  <c r="S60" i="42" s="1"/>
  <c r="R61" i="42"/>
  <c r="S61" i="42" s="1"/>
  <c r="R62" i="42"/>
  <c r="S62" i="42" s="1"/>
  <c r="R63" i="42"/>
  <c r="S63" i="42" s="1"/>
  <c r="R64" i="42"/>
  <c r="S64" i="42" s="1"/>
  <c r="R65" i="42"/>
  <c r="S65" i="42" s="1"/>
  <c r="R66" i="42"/>
  <c r="S66" i="42" s="1"/>
  <c r="R67" i="42"/>
  <c r="S67" i="42" s="1"/>
  <c r="R68" i="42"/>
  <c r="S68" i="42" s="1"/>
  <c r="R69" i="42"/>
  <c r="S69" i="42" s="1"/>
  <c r="R70" i="42"/>
  <c r="S70" i="42" s="1"/>
  <c r="R58" i="42"/>
  <c r="S58" i="42" s="1"/>
  <c r="R57" i="42"/>
  <c r="S57" i="42" s="1"/>
  <c r="R56" i="42"/>
  <c r="S56" i="42" s="1"/>
  <c r="R55" i="42"/>
  <c r="S55" i="42" s="1"/>
  <c r="R54" i="42"/>
  <c r="S54" i="42" s="1"/>
  <c r="R53" i="42"/>
  <c r="S53" i="42" s="1"/>
  <c r="R52" i="42"/>
  <c r="S52" i="42" s="1"/>
  <c r="R51" i="42"/>
  <c r="S51" i="42" s="1"/>
  <c r="R50" i="42"/>
  <c r="S50" i="42" s="1"/>
  <c r="R49" i="42"/>
  <c r="S49" i="42" s="1"/>
  <c r="R48" i="42"/>
  <c r="S48" i="42" s="1"/>
  <c r="R47" i="42"/>
  <c r="S47" i="42" s="1"/>
  <c r="R36" i="42"/>
  <c r="S36" i="42" s="1"/>
  <c r="R37" i="42"/>
  <c r="S37" i="42" s="1"/>
  <c r="R38" i="42"/>
  <c r="S38" i="42" s="1"/>
  <c r="R39" i="42"/>
  <c r="S39" i="42" s="1"/>
  <c r="R40" i="42"/>
  <c r="S40" i="42" s="1"/>
  <c r="R41" i="42"/>
  <c r="S41" i="42" s="1"/>
  <c r="R42" i="42"/>
  <c r="S42" i="42" s="1"/>
  <c r="R43" i="42"/>
  <c r="S43" i="42" s="1"/>
  <c r="R44" i="42"/>
  <c r="S44" i="42" s="1"/>
  <c r="R45" i="42"/>
  <c r="S45" i="42" s="1"/>
  <c r="R46" i="42"/>
  <c r="S46" i="42" s="1"/>
  <c r="R35" i="42"/>
  <c r="S35" i="42" s="1"/>
  <c r="R34" i="42"/>
  <c r="S34" i="42" s="1"/>
  <c r="R33" i="42"/>
  <c r="S33" i="42" s="1"/>
  <c r="R32" i="42"/>
  <c r="S32" i="42" s="1"/>
  <c r="R31" i="42"/>
  <c r="S31" i="42" s="1"/>
  <c r="R30" i="42"/>
  <c r="S30" i="42" s="1"/>
  <c r="R29" i="42"/>
  <c r="S29" i="42" s="1"/>
  <c r="R28" i="42"/>
  <c r="S28" i="42" s="1"/>
  <c r="R27" i="42"/>
  <c r="S27" i="42" s="1"/>
  <c r="R26" i="42"/>
  <c r="S26" i="42" s="1"/>
  <c r="R25" i="42"/>
  <c r="S25" i="42" s="1"/>
  <c r="R24" i="42"/>
  <c r="S24" i="42" s="1"/>
  <c r="R23" i="42"/>
  <c r="S23" i="42" s="1"/>
  <c r="R22" i="42"/>
  <c r="S22" i="42" s="1"/>
  <c r="R21" i="42"/>
  <c r="S21" i="42" s="1"/>
  <c r="R20" i="42"/>
  <c r="S20" i="42" s="1"/>
  <c r="R19" i="42"/>
  <c r="S19" i="42" s="1"/>
  <c r="R18" i="42"/>
  <c r="S18" i="42" s="1"/>
  <c r="M17" i="42"/>
  <c r="R17" i="42" s="1"/>
  <c r="S17" i="42" s="1"/>
  <c r="R16" i="42"/>
  <c r="S16" i="42" s="1"/>
  <c r="R15" i="42"/>
  <c r="S15" i="42" s="1"/>
  <c r="R14" i="42"/>
  <c r="S14" i="42" s="1"/>
  <c r="R13" i="42"/>
  <c r="S13" i="42" s="1"/>
  <c r="R12" i="42"/>
  <c r="S12" i="42" s="1"/>
  <c r="R11" i="42"/>
  <c r="S11" i="42" s="1"/>
  <c r="R10" i="42"/>
  <c r="S10" i="42" s="1"/>
  <c r="R9" i="42"/>
  <c r="S9" i="42" s="1"/>
  <c r="R8" i="42"/>
  <c r="S8" i="42" s="1"/>
  <c r="R7" i="42"/>
  <c r="S7" i="42" s="1"/>
  <c r="R201" i="42" l="1"/>
  <c r="S201" i="42" s="1"/>
  <c r="R122" i="42"/>
  <c r="S122" i="42" s="1"/>
  <c r="A98" i="42"/>
  <c r="A189" i="42" s="1"/>
</calcChain>
</file>

<file path=xl/sharedStrings.xml><?xml version="1.0" encoding="utf-8"?>
<sst xmlns="http://schemas.openxmlformats.org/spreadsheetml/2006/main" count="977" uniqueCount="332">
  <si>
    <t>PRESIDENCIA DE LA REPUBLICA</t>
  </si>
  <si>
    <t>JUNTA DE AVIACION CIVIL</t>
  </si>
  <si>
    <t>NOMINA PERSONAL FIJO</t>
  </si>
  <si>
    <t>No.</t>
  </si>
  <si>
    <t>NOMBRE</t>
  </si>
  <si>
    <t>CARGO</t>
  </si>
  <si>
    <t>ESTATUS</t>
  </si>
  <si>
    <t>AREA</t>
  </si>
  <si>
    <t>GENERO</t>
  </si>
  <si>
    <t>SUELDO BRUTO RD$</t>
  </si>
  <si>
    <t>ISR</t>
  </si>
  <si>
    <t>INAVI</t>
  </si>
  <si>
    <t>SVDS  2.87%</t>
  </si>
  <si>
    <t>SFS  3.04%</t>
  </si>
  <si>
    <t>25% SEGURO COMPLEMENTARIO</t>
  </si>
  <si>
    <t>OTROS DECUENTOS</t>
  </si>
  <si>
    <t>DESCUENTO BANCO</t>
  </si>
  <si>
    <t>DESCUENTO ASOCIACION</t>
  </si>
  <si>
    <t>DESCUENTO COOPERATIVA</t>
  </si>
  <si>
    <t>OTROS INGRESOS</t>
  </si>
  <si>
    <t>TOTAL DESCUENTO</t>
  </si>
  <si>
    <t>SUELDO NETO</t>
  </si>
  <si>
    <t>JOSE ERNESTO MARTE PIANTINI</t>
  </si>
  <si>
    <t>PRESIDENTE JAC</t>
  </si>
  <si>
    <t>LIBRE NOMBRAMIENTO Y REMOCION</t>
  </si>
  <si>
    <t>PRESIDENCIA</t>
  </si>
  <si>
    <t>MASCULINO</t>
  </si>
  <si>
    <t>MIRANDA RECKER MANZUETA</t>
  </si>
  <si>
    <t>COORDINADORA DEL DESPACHO</t>
  </si>
  <si>
    <t>ESTATUS SIMPLIFICADO</t>
  </si>
  <si>
    <t>FEMENINO</t>
  </si>
  <si>
    <t>MARIA LUISA HERNANDEZ R</t>
  </si>
  <si>
    <t>COORDINADORA ACUERDOS INTERNACIONALES</t>
  </si>
  <si>
    <t>RAMMYZU RAMSSETTE ROJAS F</t>
  </si>
  <si>
    <t>LEIDY RODRIGUEZ TAVERAS</t>
  </si>
  <si>
    <t>ANALISTA DE ASUNTOS INTERNACIONALES</t>
  </si>
  <si>
    <t>JUANA I. LEBRON QUEVEDO</t>
  </si>
  <si>
    <t>ENCARGADA DE FISCALIZACION</t>
  </si>
  <si>
    <t>DE CARRERA</t>
  </si>
  <si>
    <t>FAVIO CORDERO PAREDES</t>
  </si>
  <si>
    <t>MENSAJERO EXTERNO</t>
  </si>
  <si>
    <t>PAOLA PLA PUELLO</t>
  </si>
  <si>
    <t>SECRETARIA DEL PLENO DE LA JAC</t>
  </si>
  <si>
    <t>SECRETARIA DE LA JAC</t>
  </si>
  <si>
    <t>JARVIK RAFAEL CORSINO R</t>
  </si>
  <si>
    <t>ANALISTA LEGAL TRANSPORTE AEREO</t>
  </si>
  <si>
    <t>CARLA YARISSA DOMINGUEZ</t>
  </si>
  <si>
    <t>TECNICA ADMINISTRATIVA</t>
  </si>
  <si>
    <t>EVELINA DELMONTE VERAS</t>
  </si>
  <si>
    <t>ANALISTA DE CALIDAD</t>
  </si>
  <si>
    <t>YAQUELIN FELIZ ABREU</t>
  </si>
  <si>
    <t>SECRETARIA</t>
  </si>
  <si>
    <t>ENMANUEL SOUFFRONT T.</t>
  </si>
  <si>
    <t>DIRECTOR DE CIAA</t>
  </si>
  <si>
    <t>CIAA</t>
  </si>
  <si>
    <t>MIGUEL ISACIO DIAZ</t>
  </si>
  <si>
    <t>INVESTIGADOR ACCIDENTE AVIACION-MANTENIMIENTO</t>
  </si>
  <si>
    <t>ANTONIO CID</t>
  </si>
  <si>
    <t>TECNICO INVESTIGADOR ACCIDENTE AVIACION</t>
  </si>
  <si>
    <t>CLARA LUZ LIZARDO LIZARDO</t>
  </si>
  <si>
    <t>JOEL RAFAEL LLUBERES G</t>
  </si>
  <si>
    <t>JOAQUIN B. FELIZ F.</t>
  </si>
  <si>
    <t>INVESTIGADOR ACCIDENTESDE AVIACION</t>
  </si>
  <si>
    <t>DOLORES  TEJADA CRUZ</t>
  </si>
  <si>
    <t>CONSERJE</t>
  </si>
  <si>
    <t>IRMENIA PEÑA GARCIA</t>
  </si>
  <si>
    <t>ANALISTA DE PLANIFICACION</t>
  </si>
  <si>
    <t>RAFAEL ELIAS SALVADOR LORA TAVERAS</t>
  </si>
  <si>
    <t>INVESTIGADOR ACCIDENTE AVIACION-FACTOR HUMANO</t>
  </si>
  <si>
    <t>JUBERKIS LUCIANO FAMILIA</t>
  </si>
  <si>
    <t>ENCARGADA DEPARTAMENTO TRANSPORTE AEREO</t>
  </si>
  <si>
    <t>DEPARTAMENTO DE TRANSPORTE AEREO</t>
  </si>
  <si>
    <t>INGRID VASQUEZ PEGUERO</t>
  </si>
  <si>
    <t>ILKANIA ARIELA RAMIREZ</t>
  </si>
  <si>
    <t>ANALISTA LEGAL DE TRANSPORTE AEREO</t>
  </si>
  <si>
    <t>LEYDI LAURA TIRADO SANCHEZ</t>
  </si>
  <si>
    <t xml:space="preserve">ANALISTA LEGAL </t>
  </si>
  <si>
    <t>JHOEL FERRERAS REYES</t>
  </si>
  <si>
    <t>ANALISTA LEGAL</t>
  </si>
  <si>
    <t>ESTELY ALT.MEDINA PANTALEON</t>
  </si>
  <si>
    <t>TECNICO DE TRANSPORTE AEREO</t>
  </si>
  <si>
    <t>JENNIFFER PEREZ TERRERO</t>
  </si>
  <si>
    <t>AMBAR FRANCHESCA GARCIA MATOS</t>
  </si>
  <si>
    <t>YISEL BAUTISTA CABRERA</t>
  </si>
  <si>
    <t>ENCARGADA DEPARTAMENTO ADMINISTRATIVO</t>
  </si>
  <si>
    <t>DEPARTAMENTO ADMINISTRATIVO</t>
  </si>
  <si>
    <t>CLARA LUZ HEREDIA</t>
  </si>
  <si>
    <t>ENMANUEL ANT. COLLANTE GUZMAN</t>
  </si>
  <si>
    <t>TECNICO CONTROL DE BIENES</t>
  </si>
  <si>
    <t>HENRRY DANIEL GENAO TEJADA</t>
  </si>
  <si>
    <t>FOTOCOPIADOR</t>
  </si>
  <si>
    <t>ZAIRA CRISTINA ALBA MANZANILLO</t>
  </si>
  <si>
    <t>GESTORA DE PROTOCOLO</t>
  </si>
  <si>
    <t>CLEOVIC RODRIGUEZ GUZMAN</t>
  </si>
  <si>
    <t>MENSAJERA INTERNA</t>
  </si>
  <si>
    <t>HILARY DE PEÑA</t>
  </si>
  <si>
    <t>AUXILIAR ADMINISTRATIVO</t>
  </si>
  <si>
    <t>DIANA CAROLIN CASTILLO</t>
  </si>
  <si>
    <t>SANTA MELANIA FAMILIA MONTERO</t>
  </si>
  <si>
    <t>DANIELA VALENTINA LABRADOR SILVA</t>
  </si>
  <si>
    <t>ANA IRIS MEDINA MARTINEZ</t>
  </si>
  <si>
    <t>SOFIA CAMACHO OVALLES</t>
  </si>
  <si>
    <t>ENCARGADA DEPARTAMENTO RECURSOS HUMANOS</t>
  </si>
  <si>
    <t>DEPARTAMENTO DE RECURSOS HUMANOS</t>
  </si>
  <si>
    <t>ROCKY JODOR ARISMENDY P</t>
  </si>
  <si>
    <t>ANALISTA RECURSOS HUMANOS</t>
  </si>
  <si>
    <t>ELIZABETH PAULINO NUÑEZ</t>
  </si>
  <si>
    <t>MIGDALIA RAMIREZ C.</t>
  </si>
  <si>
    <t>MERY JOSELYN BAEZ LARA</t>
  </si>
  <si>
    <t>TECNICO DE RECUERSOS HUMANOS</t>
  </si>
  <si>
    <t>JOHANNA N. DIAZ SANCHEZ</t>
  </si>
  <si>
    <t>COORDINADORA DE SALUD</t>
  </si>
  <si>
    <t>HUMBERTO JOSE BRITO GOMEZ</t>
  </si>
  <si>
    <t>MEDICO</t>
  </si>
  <si>
    <t>DIOLANYI FRANCHESCA MARTE</t>
  </si>
  <si>
    <t>FIORD DALUZ DEL VILLAR G.</t>
  </si>
  <si>
    <t>JOHANSY PEÑA CABRAL</t>
  </si>
  <si>
    <t>BRENDA CAROLINA DE LEON G.</t>
  </si>
  <si>
    <t>MARILERDY BLASINA BENCOSME ROSARIO</t>
  </si>
  <si>
    <t>EPIFANIO JOSE BALBUENA R.</t>
  </si>
  <si>
    <t>ENCARGADO DEPARTAMENTO TECNOLOGIA</t>
  </si>
  <si>
    <t xml:space="preserve">DEPARTAMENTO DE TECNOLOGIA </t>
  </si>
  <si>
    <t>JOAN GIL MORETA</t>
  </si>
  <si>
    <t>DIGITADOR</t>
  </si>
  <si>
    <t>DEPARTAMENTO DE TECNOLOGIA</t>
  </si>
  <si>
    <t>ULISES DAVID MENDOZA P.</t>
  </si>
  <si>
    <t>SOPORTE MESA DE AYUDA</t>
  </si>
  <si>
    <t>JONATHAN ALB. VALDEZ C.</t>
  </si>
  <si>
    <t>EDWARD  ESPINOSA M.</t>
  </si>
  <si>
    <t>ADMINISTRADOR DE REDES Y COMUNICACIONES</t>
  </si>
  <si>
    <t>BIENVENIDO E. LEON DE JESUS</t>
  </si>
  <si>
    <t>EDUARDO JOSE GUZMAN</t>
  </si>
  <si>
    <t>YAMIL MELLA RODRIGUEZ</t>
  </si>
  <si>
    <t>DISEÑADOR DE PAGINA WEB</t>
  </si>
  <si>
    <t>JEWINSON MONTES DE OCA</t>
  </si>
  <si>
    <t>ALBERY SANTOS PEREZ</t>
  </si>
  <si>
    <t>JEFFERSON VENTURA DE LA CRUZ</t>
  </si>
  <si>
    <t>CARMEN ICELSA MARTE</t>
  </si>
  <si>
    <t>SOPORTE TECNICO</t>
  </si>
  <si>
    <t>JOHN RICHARD MEJIA PEREZ</t>
  </si>
  <si>
    <t>ASESOR FINANCIERO</t>
  </si>
  <si>
    <t>DEPARTAMENTO FINANCIERO</t>
  </si>
  <si>
    <t>JENNIFFER J. AMARANTE C.</t>
  </si>
  <si>
    <t>ANALISTA DE PRESUPUESTO</t>
  </si>
  <si>
    <t>MAYRA COCHON TRUJILLO</t>
  </si>
  <si>
    <t>ENCARGADO DEPARTAMENTO JURIDICO</t>
  </si>
  <si>
    <t>DEPARTAMENTO JURIDICO</t>
  </si>
  <si>
    <t>ROSARIO RINCON PICHARDO</t>
  </si>
  <si>
    <t>ANALISTA DE ACUERDOS INTERNACIONALES</t>
  </si>
  <si>
    <t>JORDANIA CALDERON DE LA CRUZ</t>
  </si>
  <si>
    <t>PARALEGAL</t>
  </si>
  <si>
    <t>EMMANUEL CEPEDA LORA</t>
  </si>
  <si>
    <t>SANDRA MONTERO PAULINO</t>
  </si>
  <si>
    <t>ENCARGADA DIVISION ASUNTOS Y LITIGIOS</t>
  </si>
  <si>
    <t>DIVISION DE LITIGIOS</t>
  </si>
  <si>
    <t>VICTOR MUÑOZ HERNANDEZ</t>
  </si>
  <si>
    <t>ENCARGADO DIV. ELABORACION DOCUMENTOS</t>
  </si>
  <si>
    <t>DIVISION DE ELABORACION DE DOCUMENTOS</t>
  </si>
  <si>
    <t>HECTOR J.CHRISTOFER SANCHEZ</t>
  </si>
  <si>
    <t>ENCARGADO DIV. DE ECONOMIA DEL TRANSPORTE AEREO</t>
  </si>
  <si>
    <t>DIV. DE ECONOMIA DEL TRANSPORTE AEREO</t>
  </si>
  <si>
    <t>JESENIA ORTIZ OSORIA</t>
  </si>
  <si>
    <t>ANALISTA DE FACTIBILIDAD</t>
  </si>
  <si>
    <t>PAOLA MASSIEL MENDOZA</t>
  </si>
  <si>
    <t>YARINET ERNESTINA CRUZ CUSTODIO</t>
  </si>
  <si>
    <t>JACOBO PEÑA MATIA</t>
  </si>
  <si>
    <t>ENCARGADO DIVISION DE COMPRAS</t>
  </si>
  <si>
    <t>DIVISION DE COMPRAS Y CONTRATACIONES</t>
  </si>
  <si>
    <t>LUISA VARGAS ALMANZAR</t>
  </si>
  <si>
    <t>ANALISTA DE COMPRAS</t>
  </si>
  <si>
    <t>JACQUELINE PEÑA PAYANO</t>
  </si>
  <si>
    <t>TECNICA EN COMPRAS</t>
  </si>
  <si>
    <t>YOMERY RODRIGUEZ ESPINAL</t>
  </si>
  <si>
    <t>LIBARDO PEREZ CARVAJAL</t>
  </si>
  <si>
    <t>GABRIEL CRUZ RODRIGUEZ</t>
  </si>
  <si>
    <t>RELACIONISTA PUBLICO</t>
  </si>
  <si>
    <t>DIVISION DE COMUNICACIONES</t>
  </si>
  <si>
    <t>HERMES MECCARIELLO CADIZ</t>
  </si>
  <si>
    <t>MELVIN JULIO MATEO DIAZ</t>
  </si>
  <si>
    <t>PERIODISTA</t>
  </si>
  <si>
    <t>ARMANDO JOSE DE LA CRUZ</t>
  </si>
  <si>
    <t>DISEÑADOR GRAFICO</t>
  </si>
  <si>
    <t>ANYA OVIEDO MEJIA</t>
  </si>
  <si>
    <t>GESTORA DE REDES SOCIALES</t>
  </si>
  <si>
    <t>CARLOS GUERRERO VILLAR</t>
  </si>
  <si>
    <t>YOCAR ALTAGRACIA BATISTA BRITO</t>
  </si>
  <si>
    <t>RELACIONADORA PUBLICA</t>
  </si>
  <si>
    <t>RAFAEL DAMIAN SERRANO SANTOS</t>
  </si>
  <si>
    <t>MARINO ANT. VERAS ROSA</t>
  </si>
  <si>
    <t>ENCARGADO DIVISION DE CONTABILIDAD</t>
  </si>
  <si>
    <t>DIVISION DE CONTABILIDAD</t>
  </si>
  <si>
    <t>ROSA ALTAGRACIA MATOS</t>
  </si>
  <si>
    <t>ANALISTA FINANCIERO</t>
  </si>
  <si>
    <t>MIGUEL ANTONIO CRUZ</t>
  </si>
  <si>
    <t>JULENNY M. ALEJO VASQUEZ</t>
  </si>
  <si>
    <t>TECNICA DE CONTABILIDAD</t>
  </si>
  <si>
    <t>MANUEL ENRIQUE ABBOTT</t>
  </si>
  <si>
    <t>ENCARGADO DIVISION FACILITACION</t>
  </si>
  <si>
    <t>DIVISION DE FALICITACION</t>
  </si>
  <si>
    <t>KERKDENNY A. MEDINA .</t>
  </si>
  <si>
    <t>ANALISTA ACCESO UNIVERSAL</t>
  </si>
  <si>
    <t>DIVISION DE FACILITACION</t>
  </si>
  <si>
    <t>ARTEMISA SENCION ENC.</t>
  </si>
  <si>
    <t>SORIBEL DIAZ DEBEL</t>
  </si>
  <si>
    <t>LUIS DE JESUS ORTEGA</t>
  </si>
  <si>
    <t>INSPECTOR DE FACILITACION</t>
  </si>
  <si>
    <t>DIONIS ARMANDO ZORRILLA</t>
  </si>
  <si>
    <t>MARIA ARROYO LUNA</t>
  </si>
  <si>
    <t>INSPECTORA DE FACILITACION</t>
  </si>
  <si>
    <t>ERIKA LUCIA LOPEZ</t>
  </si>
  <si>
    <t>AUXILIAR DE FACILITACION</t>
  </si>
  <si>
    <t>MERCEDES DEL C. COLLADO</t>
  </si>
  <si>
    <t>KENIA CUEVAS RAMIREZ</t>
  </si>
  <si>
    <t>MICHEL ALEXANDER ANGELES SANTOS</t>
  </si>
  <si>
    <t>NELDA PEREZ</t>
  </si>
  <si>
    <t>ASESORA PLANIFICACION Y DESARROLLO</t>
  </si>
  <si>
    <t>DIVISION DE PLANIFICACION Y DESARROLLO</t>
  </si>
  <si>
    <t>ANDREA CAMILA ESPINAL</t>
  </si>
  <si>
    <t>MEN HUEY NG YING</t>
  </si>
  <si>
    <t>RANDYS RAFAEL PEÑA LARA</t>
  </si>
  <si>
    <t>ANALISTA DE GESTION DE CALIDAD</t>
  </si>
  <si>
    <t>DIVISION DE CALIDAD</t>
  </si>
  <si>
    <t>SANDRA MERCEDES BERG V</t>
  </si>
  <si>
    <t>JOSE A. CRISTOPHER PARRA</t>
  </si>
  <si>
    <t>CAMILA ELISA RODRIGUEZ RAMIREZ</t>
  </si>
  <si>
    <t>ENCARGADA SERVICIOS GENERALES</t>
  </si>
  <si>
    <t>DIVISION DE SERVICIOS GENERALES</t>
  </si>
  <si>
    <t>NATANAEL PEREZ DIAZ</t>
  </si>
  <si>
    <t>RADHAMES MARTINEZ ALV.</t>
  </si>
  <si>
    <t>SUPERVISOR DE EMERGENCIA</t>
  </si>
  <si>
    <t xml:space="preserve">MARCOS RAMIREZ LOPEZ </t>
  </si>
  <si>
    <t>TECNICO ADMINISTRATIVO</t>
  </si>
  <si>
    <t>LUIS GEROMINO CUSTODIO</t>
  </si>
  <si>
    <t>CAMARERO</t>
  </si>
  <si>
    <t>EDITH ANDRES AGUASANTA R.</t>
  </si>
  <si>
    <t>YERANIA DIFO UPIA</t>
  </si>
  <si>
    <t>ARACEIDYS DIAZ</t>
  </si>
  <si>
    <t>FAUSTO DE JESUS GERMAN S.</t>
  </si>
  <si>
    <t>SUPERVISOR MAYORDOMIA</t>
  </si>
  <si>
    <t>EUCEBIA MERCEDES ROMERO</t>
  </si>
  <si>
    <t>DEYANIRA VASQUEZ MARTINEZ</t>
  </si>
  <si>
    <t>ANA M. RODRIGUEZ N.</t>
  </si>
  <si>
    <t>MARIA TAVERAS VICENTE</t>
  </si>
  <si>
    <t>CAMARERA</t>
  </si>
  <si>
    <t>CARMEN RUIZ LUGO</t>
  </si>
  <si>
    <t>DOMINGA MARTINEZ ARIAS</t>
  </si>
  <si>
    <t>AIDA VALDEZ LEBRON</t>
  </si>
  <si>
    <t>BILBANIA GUILLEN PASCUAL</t>
  </si>
  <si>
    <t>DANIELA CALDERON POLANCO</t>
  </si>
  <si>
    <t>CARMEN M. ALMANZAR</t>
  </si>
  <si>
    <t>PAMELA M. RIVAS AMADOR</t>
  </si>
  <si>
    <t>JULIA MONTAS MUESES</t>
  </si>
  <si>
    <t>CAROL ANNIE FRANCISCO MONTERO</t>
  </si>
  <si>
    <t>MIRIAN NOYOLA SALOMON</t>
  </si>
  <si>
    <t>SUPERVISORA DE MANTENIMIENTO</t>
  </si>
  <si>
    <t>ELIZABETH ESTEPAN FRANCO</t>
  </si>
  <si>
    <t>PRIMITIVO ALBERTO QUELIZ</t>
  </si>
  <si>
    <t>AYUDANTE DE MANTENIMIENTO</t>
  </si>
  <si>
    <t>VICENTE HERNANDEZ PEÑA</t>
  </si>
  <si>
    <t>MIGUEL A. VASQUEZ PIMENTEL</t>
  </si>
  <si>
    <t>VICTOR MANUEL CRUZ</t>
  </si>
  <si>
    <t>MIGUEL ARTURO BOU</t>
  </si>
  <si>
    <t>ANTONIO ORTIZ ORTIZ</t>
  </si>
  <si>
    <t>ARSENIO MAÑON DE LA CRUZ</t>
  </si>
  <si>
    <t>VICTOR BELTRE</t>
  </si>
  <si>
    <t>PEDRO MIGUEL CASTILLO</t>
  </si>
  <si>
    <t>JOSE MIGUEL MARTE R</t>
  </si>
  <si>
    <t>SHELLSWMTK ARIAS</t>
  </si>
  <si>
    <t>NEUDIS JOSE SANTOS FRIAS</t>
  </si>
  <si>
    <t>ALBERTO ALVARADO ARNAUD</t>
  </si>
  <si>
    <t>ENCARGADO DE TRANSPORTACION</t>
  </si>
  <si>
    <t>MAIRELY PERALTA MARTINEZ</t>
  </si>
  <si>
    <t>JUANA ALTAGRACIA PEREZ</t>
  </si>
  <si>
    <t>ELADIO ANTONIO ALVARES J.</t>
  </si>
  <si>
    <t>CHOFER</t>
  </si>
  <si>
    <t>EUCLIDES PEÑALO DE LOS SANTOS</t>
  </si>
  <si>
    <t>RAMON NUÑEZ BURGOS</t>
  </si>
  <si>
    <t>ARLEN ISRAEL GUZMAN MORENO</t>
  </si>
  <si>
    <t>CARLOS EDUARDO CESPEDES</t>
  </si>
  <si>
    <t>JOSE FRANCISCO ARIAS</t>
  </si>
  <si>
    <t>DOMINGO CAMPOS SANTOS</t>
  </si>
  <si>
    <t>JESUS PATRICIO MARTINEZ</t>
  </si>
  <si>
    <t>BIENVENIDO MALDONADO</t>
  </si>
  <si>
    <t>ONELBIA PICHARDO</t>
  </si>
  <si>
    <t>DIVISION TECNICA JURIDICA DEL DTA</t>
  </si>
  <si>
    <t>ESTHER CAROLINA CAPELLAN</t>
  </si>
  <si>
    <t>ENCARGADA DE ALMACEN Y SUMINISTRO</t>
  </si>
  <si>
    <t>SECCION DE ALMACEN Y SUMINISTRO</t>
  </si>
  <si>
    <t>RAMON MORBAN</t>
  </si>
  <si>
    <t>MENSAJERO INTERNO</t>
  </si>
  <si>
    <t>ANEURIS JOSE DOMINGUEZ</t>
  </si>
  <si>
    <t>TECNICO DE CONTABILIDAD</t>
  </si>
  <si>
    <t>ANGELA REYES SANTOS</t>
  </si>
  <si>
    <t>CARLOS MANUEL CAMILO GIL</t>
  </si>
  <si>
    <t>AUXILIAR DE ALMACEN</t>
  </si>
  <si>
    <t>FERNANDO JOSE ENCARNACION</t>
  </si>
  <si>
    <t>ALEXANDRA GURIDIS SOLIS</t>
  </si>
  <si>
    <t>ENCARGADA DE ARCHIVO Y CORRESPONDENCIA</t>
  </si>
  <si>
    <t>SECCION DE ARCHIVO Y CORRESPONDENCIA</t>
  </si>
  <si>
    <t>RODOLFO NELSON CASTRO</t>
  </si>
  <si>
    <t>JOSE ALBERTO NOVAS G.</t>
  </si>
  <si>
    <t>TECNICO EN ARCHIVISTICA</t>
  </si>
  <si>
    <t>JUAN CARLOS SOTO GALAN</t>
  </si>
  <si>
    <t>JUAN  YSIDRO GARCIA CASTILLO</t>
  </si>
  <si>
    <t>PEDRO JOSE ALMANZAR</t>
  </si>
  <si>
    <t>CARLOS EDUARDO SANTANA</t>
  </si>
  <si>
    <t xml:space="preserve">ENCARGADO SECCION DE ESTADISTICA </t>
  </si>
  <si>
    <t>SECCION DE ESTADISTICA</t>
  </si>
  <si>
    <t>SABRINA PICHARDO PAYANO</t>
  </si>
  <si>
    <t>ANALISTA DE DATOS ESTADISTICOS</t>
  </si>
  <si>
    <t>GLORIEL CRUZ MEJIA</t>
  </si>
  <si>
    <t>TECNICA EN DATOS ESTADISTICOS</t>
  </si>
  <si>
    <t>YAHAIRA GARCIA MORAN</t>
  </si>
  <si>
    <t>GERMAN FCO. BENCOSME E.</t>
  </si>
  <si>
    <t>ENCARGADO SECCION OPERACIONES AEREAS</t>
  </si>
  <si>
    <t>SECCION DE OPERACIONES AEREAS</t>
  </si>
  <si>
    <t>CESAR ANTONIO FONTANA</t>
  </si>
  <si>
    <t>INSPECTOR DE OPERACIONES</t>
  </si>
  <si>
    <t>LAURA AMELIA BELLIARD CABRAL</t>
  </si>
  <si>
    <t>AUXILIAR ADMINISTRATIVA</t>
  </si>
  <si>
    <t>ANA YERALDY DE LA CRUZ LARA</t>
  </si>
  <si>
    <t>OFICIAL DE ACCESO A LA INFORMACION</t>
  </si>
  <si>
    <t>OFICINA DE ACCESO A LA INFORMACION</t>
  </si>
  <si>
    <t>ANA CRISTINA NOLASCO G.</t>
  </si>
  <si>
    <t>TECNICA SERVICIOS DE INFORMACION</t>
  </si>
  <si>
    <t>Fuente: Departamento Financiero - Junta de Aviación Civil</t>
  </si>
  <si>
    <t xml:space="preserve">Elaborado por: </t>
  </si>
  <si>
    <t>Aprobado por:</t>
  </si>
  <si>
    <t>FEBRERO 2023</t>
  </si>
  <si>
    <t>VICTOR MANUEL DEL CARMEN FERRERAS</t>
  </si>
  <si>
    <t>Fecha de registro: hasta el 02 de marzo del 2023. 8:11 a.m.</t>
  </si>
  <si>
    <t>Fecha de imputación: hasta el 28 de febrero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</si>
</sst>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sz val="11"/>
      <name val="Arial"/>
      <family val="2"/>
    </font>
    <font>
      <b/>
      <sz val="18"/>
      <name val="Arial"/>
      <family val="2"/>
    </font>
    <font>
      <b/>
      <sz val="16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" fillId="0" borderId="0"/>
  </cellStyleXfs>
  <cellXfs count="57">
    <xf numFmtId="0" fontId="0" fillId="0" borderId="0" xfId="0"/>
    <xf numFmtId="0" fontId="4" fillId="0" borderId="0" xfId="0" applyFont="1" applyAlignment="1" applyProtection="1">
      <alignment horizontal="center"/>
      <protection locked="0"/>
    </xf>
    <xf numFmtId="0" fontId="5" fillId="0" borderId="0" xfId="0" applyFont="1" applyProtection="1">
      <protection locked="0"/>
    </xf>
    <xf numFmtId="164" fontId="5" fillId="0" borderId="0" xfId="1" applyFont="1" applyProtection="1">
      <protection locked="0"/>
    </xf>
    <xf numFmtId="0" fontId="6" fillId="0" borderId="1" xfId="0" applyFont="1" applyBorder="1" applyAlignment="1" applyProtection="1">
      <alignment horizontal="center"/>
      <protection locked="0"/>
    </xf>
    <xf numFmtId="0" fontId="6" fillId="0" borderId="2" xfId="0" applyFont="1" applyBorder="1" applyAlignment="1" applyProtection="1">
      <alignment horizontal="center"/>
      <protection locked="0"/>
    </xf>
    <xf numFmtId="0" fontId="6" fillId="0" borderId="3" xfId="0" applyFont="1" applyBorder="1" applyAlignment="1" applyProtection="1">
      <alignment horizontal="center"/>
      <protection locked="0"/>
    </xf>
    <xf numFmtId="0" fontId="7" fillId="0" borderId="4" xfId="0" applyFont="1" applyBorder="1" applyAlignment="1" applyProtection="1">
      <alignment horizontal="center"/>
      <protection locked="0"/>
    </xf>
    <xf numFmtId="0" fontId="7" fillId="0" borderId="0" xfId="0" applyFont="1" applyAlignment="1" applyProtection="1">
      <alignment horizontal="center"/>
      <protection locked="0"/>
    </xf>
    <xf numFmtId="0" fontId="7" fillId="0" borderId="5" xfId="0" applyFont="1" applyBorder="1" applyAlignment="1" applyProtection="1">
      <alignment horizontal="center"/>
      <protection locked="0"/>
    </xf>
    <xf numFmtId="0" fontId="4" fillId="0" borderId="4" xfId="0" applyFont="1" applyBorder="1" applyAlignment="1" applyProtection="1">
      <alignment horizontal="center"/>
      <protection locked="0"/>
    </xf>
    <xf numFmtId="0" fontId="4" fillId="0" borderId="5" xfId="0" applyFont="1" applyBorder="1" applyAlignment="1" applyProtection="1">
      <alignment horizontal="center"/>
      <protection locked="0"/>
    </xf>
    <xf numFmtId="49" fontId="4" fillId="0" borderId="6" xfId="0" applyNumberFormat="1" applyFont="1" applyBorder="1" applyAlignment="1" applyProtection="1">
      <alignment horizontal="center"/>
      <protection locked="0"/>
    </xf>
    <xf numFmtId="49" fontId="4" fillId="0" borderId="7" xfId="0" applyNumberFormat="1" applyFont="1" applyBorder="1" applyAlignment="1" applyProtection="1">
      <alignment horizontal="center"/>
      <protection locked="0"/>
    </xf>
    <xf numFmtId="49" fontId="4" fillId="0" borderId="8" xfId="0" applyNumberFormat="1" applyFont="1" applyBorder="1" applyAlignment="1" applyProtection="1">
      <alignment horizontal="center"/>
      <protection locked="0"/>
    </xf>
    <xf numFmtId="0" fontId="8" fillId="2" borderId="11" xfId="0" applyFont="1" applyFill="1" applyBorder="1" applyAlignment="1" applyProtection="1">
      <alignment horizontal="center" vertical="center" wrapText="1"/>
      <protection locked="0"/>
    </xf>
    <xf numFmtId="0" fontId="8" fillId="2" borderId="12" xfId="0" applyFont="1" applyFill="1" applyBorder="1" applyAlignment="1" applyProtection="1">
      <alignment horizontal="center" vertical="center" wrapText="1"/>
      <protection locked="0"/>
    </xf>
    <xf numFmtId="0" fontId="8" fillId="2" borderId="10" xfId="0" applyFont="1" applyFill="1" applyBorder="1" applyAlignment="1" applyProtection="1">
      <alignment horizontal="center" vertical="center" wrapText="1"/>
      <protection locked="0"/>
    </xf>
    <xf numFmtId="0" fontId="8" fillId="2" borderId="14" xfId="0" applyFont="1" applyFill="1" applyBorder="1" applyAlignment="1" applyProtection="1">
      <alignment horizontal="center" vertical="center" wrapText="1"/>
      <protection locked="0"/>
    </xf>
    <xf numFmtId="164" fontId="8" fillId="2" borderId="13" xfId="1" applyFont="1" applyFill="1" applyBorder="1" applyAlignment="1" applyProtection="1">
      <alignment horizontal="center" vertical="center" wrapText="1"/>
      <protection locked="0"/>
    </xf>
    <xf numFmtId="0" fontId="8" fillId="2" borderId="10" xfId="0" applyFont="1" applyFill="1" applyBorder="1" applyAlignment="1" applyProtection="1">
      <alignment horizontal="center" wrapText="1"/>
      <protection locked="0"/>
    </xf>
    <xf numFmtId="164" fontId="8" fillId="2" borderId="14" xfId="1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164" fontId="9" fillId="0" borderId="0" xfId="1" applyFont="1" applyAlignment="1" applyProtection="1">
      <alignment horizontal="center" vertical="center" wrapText="1"/>
      <protection locked="0"/>
    </xf>
    <xf numFmtId="0" fontId="10" fillId="0" borderId="15" xfId="0" applyFont="1" applyBorder="1" applyAlignment="1" applyProtection="1">
      <alignment horizontal="center" vertical="center"/>
      <protection locked="0"/>
    </xf>
    <xf numFmtId="0" fontId="10" fillId="0" borderId="15" xfId="0" applyFont="1" applyBorder="1" applyAlignment="1" applyProtection="1">
      <alignment horizontal="left"/>
      <protection locked="0"/>
    </xf>
    <xf numFmtId="164" fontId="10" fillId="0" borderId="15" xfId="1" applyFont="1" applyFill="1" applyBorder="1" applyAlignment="1" applyProtection="1">
      <alignment horizontal="left"/>
      <protection locked="0"/>
    </xf>
    <xf numFmtId="164" fontId="10" fillId="0" borderId="15" xfId="1" applyFont="1" applyFill="1" applyBorder="1" applyAlignment="1" applyProtection="1">
      <alignment horizontal="center"/>
      <protection locked="0"/>
    </xf>
    <xf numFmtId="164" fontId="10" fillId="0" borderId="15" xfId="1" applyFont="1" applyBorder="1" applyAlignment="1" applyProtection="1">
      <alignment horizontal="right"/>
      <protection locked="0"/>
    </xf>
    <xf numFmtId="0" fontId="10" fillId="0" borderId="0" xfId="0" applyFont="1" applyProtection="1">
      <protection locked="0"/>
    </xf>
    <xf numFmtId="164" fontId="10" fillId="0" borderId="0" xfId="1" applyFont="1" applyProtection="1">
      <protection locked="0"/>
    </xf>
    <xf numFmtId="0" fontId="10" fillId="0" borderId="9" xfId="0" applyFont="1" applyBorder="1" applyAlignment="1" applyProtection="1">
      <alignment horizontal="center" vertical="center"/>
      <protection locked="0"/>
    </xf>
    <xf numFmtId="0" fontId="10" fillId="0" borderId="9" xfId="0" applyFont="1" applyBorder="1" applyAlignment="1" applyProtection="1">
      <alignment horizontal="left"/>
      <protection locked="0"/>
    </xf>
    <xf numFmtId="164" fontId="10" fillId="0" borderId="9" xfId="1" applyFont="1" applyFill="1" applyBorder="1" applyAlignment="1" applyProtection="1">
      <alignment horizontal="left"/>
      <protection locked="0"/>
    </xf>
    <xf numFmtId="164" fontId="10" fillId="0" borderId="9" xfId="1" applyFont="1" applyFill="1" applyBorder="1" applyAlignment="1" applyProtection="1">
      <alignment horizontal="center"/>
      <protection locked="0"/>
    </xf>
    <xf numFmtId="164" fontId="10" fillId="0" borderId="9" xfId="1" applyFont="1" applyFill="1" applyBorder="1" applyProtection="1">
      <protection locked="0"/>
    </xf>
    <xf numFmtId="164" fontId="10" fillId="0" borderId="9" xfId="1" applyFont="1" applyFill="1" applyBorder="1" applyAlignment="1" applyProtection="1">
      <alignment horizontal="right"/>
      <protection locked="0"/>
    </xf>
    <xf numFmtId="0" fontId="10" fillId="0" borderId="9" xfId="0" applyFont="1" applyBorder="1" applyProtection="1">
      <protection locked="0"/>
    </xf>
    <xf numFmtId="164" fontId="10" fillId="0" borderId="0" xfId="1" applyFont="1" applyFill="1" applyProtection="1">
      <protection locked="0"/>
    </xf>
    <xf numFmtId="164" fontId="10" fillId="0" borderId="9" xfId="1" applyFont="1" applyBorder="1" applyAlignment="1" applyProtection="1">
      <alignment horizontal="right"/>
      <protection locked="0"/>
    </xf>
    <xf numFmtId="0" fontId="5" fillId="0" borderId="0" xfId="0" applyFont="1" applyAlignment="1" applyProtection="1">
      <alignment horizontal="center"/>
      <protection locked="0"/>
    </xf>
    <xf numFmtId="0" fontId="4" fillId="0" borderId="7" xfId="0" applyFont="1" applyBorder="1" applyAlignment="1" applyProtection="1">
      <alignment horizontal="center"/>
      <protection locked="0"/>
    </xf>
    <xf numFmtId="0" fontId="4" fillId="0" borderId="8" xfId="0" applyFont="1" applyBorder="1" applyAlignment="1" applyProtection="1">
      <alignment horizontal="center"/>
      <protection locked="0"/>
    </xf>
    <xf numFmtId="0" fontId="9" fillId="0" borderId="0" xfId="0" applyFont="1" applyProtection="1">
      <protection locked="0"/>
    </xf>
    <xf numFmtId="164" fontId="9" fillId="0" borderId="0" xfId="1" applyFont="1" applyProtection="1">
      <protection locked="0"/>
    </xf>
    <xf numFmtId="164" fontId="10" fillId="0" borderId="15" xfId="1" applyFont="1" applyFill="1" applyBorder="1" applyProtection="1">
      <protection locked="0"/>
    </xf>
    <xf numFmtId="164" fontId="10" fillId="0" borderId="15" xfId="1" applyFont="1" applyFill="1" applyBorder="1" applyAlignment="1" applyProtection="1">
      <alignment horizontal="right"/>
      <protection locked="0"/>
    </xf>
    <xf numFmtId="164" fontId="10" fillId="0" borderId="0" xfId="1" applyFont="1" applyAlignment="1" applyProtection="1">
      <protection locked="0"/>
    </xf>
    <xf numFmtId="164" fontId="9" fillId="0" borderId="0" xfId="1" applyFont="1" applyAlignment="1" applyProtection="1">
      <protection locked="0"/>
    </xf>
    <xf numFmtId="164" fontId="5" fillId="0" borderId="0" xfId="1" applyFont="1" applyAlignment="1" applyProtection="1">
      <protection locked="0"/>
    </xf>
    <xf numFmtId="0" fontId="10" fillId="0" borderId="9" xfId="0" applyFont="1" applyBorder="1" applyAlignment="1" applyProtection="1">
      <alignment horizontal="center"/>
      <protection locked="0"/>
    </xf>
    <xf numFmtId="0" fontId="10" fillId="0" borderId="0" xfId="0" applyFont="1" applyAlignment="1" applyProtection="1">
      <alignment vertical="center"/>
      <protection locked="0"/>
    </xf>
    <xf numFmtId="43" fontId="5" fillId="0" borderId="0" xfId="0" applyNumberFormat="1" applyFont="1" applyProtection="1">
      <protection locked="0"/>
    </xf>
    <xf numFmtId="0" fontId="10" fillId="0" borderId="0" xfId="0" applyFont="1" applyAlignment="1" applyProtection="1">
      <alignment horizontal="left" vertical="center" indent="2"/>
      <protection locked="0"/>
    </xf>
    <xf numFmtId="0" fontId="3" fillId="0" borderId="0" xfId="0" applyFont="1" applyProtection="1">
      <protection locked="0"/>
    </xf>
    <xf numFmtId="0" fontId="3" fillId="0" borderId="0" xfId="0" applyFont="1" applyAlignment="1" applyProtection="1">
      <alignment vertical="center"/>
      <protection locked="0"/>
    </xf>
    <xf numFmtId="164" fontId="5" fillId="0" borderId="0" xfId="0" applyNumberFormat="1" applyFont="1" applyProtection="1">
      <protection locked="0"/>
    </xf>
  </cellXfs>
  <cellStyles count="3">
    <cellStyle name="Millares" xfId="1" builtinId="3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1714500</xdr:colOff>
      <xdr:row>206</xdr:row>
      <xdr:rowOff>141817</xdr:rowOff>
    </xdr:from>
    <xdr:to>
      <xdr:col>2</xdr:col>
      <xdr:colOff>1838324</xdr:colOff>
      <xdr:row>212</xdr:row>
      <xdr:rowOff>141817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01849E5-8A94-4A4B-9CC9-9B1D6628D3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3167" y="34167234"/>
          <a:ext cx="2187574" cy="10900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0</xdr:colOff>
      <xdr:row>206</xdr:row>
      <xdr:rowOff>141817</xdr:rowOff>
    </xdr:from>
    <xdr:to>
      <xdr:col>8</xdr:col>
      <xdr:colOff>0</xdr:colOff>
      <xdr:row>212</xdr:row>
      <xdr:rowOff>122767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9571BD7C-8B09-440F-8FFE-774BAAEBDA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6628" t="47127" r="28540" b="32526"/>
        <a:stretch>
          <a:fillRect/>
        </a:stretch>
      </xdr:blipFill>
      <xdr:spPr bwMode="auto">
        <a:xfrm>
          <a:off x="12520083" y="34167234"/>
          <a:ext cx="0" cy="1071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899583</xdr:colOff>
      <xdr:row>184</xdr:row>
      <xdr:rowOff>10584</xdr:rowOff>
    </xdr:from>
    <xdr:to>
      <xdr:col>18</xdr:col>
      <xdr:colOff>766185</xdr:colOff>
      <xdr:row>189</xdr:row>
      <xdr:rowOff>141261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AEC4131-5D1E-415A-A6B2-D17757CF6E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0775083" y="28924251"/>
          <a:ext cx="2396019" cy="1347760"/>
        </a:xfrm>
        <a:prstGeom prst="rect">
          <a:avLst/>
        </a:prstGeom>
      </xdr:spPr>
    </xdr:pic>
    <xdr:clientData/>
  </xdr:twoCellAnchor>
  <xdr:twoCellAnchor>
    <xdr:from>
      <xdr:col>9</xdr:col>
      <xdr:colOff>232833</xdr:colOff>
      <xdr:row>206</xdr:row>
      <xdr:rowOff>21167</xdr:rowOff>
    </xdr:from>
    <xdr:to>
      <xdr:col>11</xdr:col>
      <xdr:colOff>677333</xdr:colOff>
      <xdr:row>212</xdr:row>
      <xdr:rowOff>38174</xdr:rowOff>
    </xdr:to>
    <xdr:pic>
      <xdr:nvPicPr>
        <xdr:cNvPr id="7" name="Imagen 1">
          <a:extLst>
            <a:ext uri="{FF2B5EF4-FFF2-40B4-BE49-F238E27FC236}">
              <a16:creationId xmlns:a16="http://schemas.microsoft.com/office/drawing/2014/main" id="{0ACC3383-F9A9-4539-969C-A41187B066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6628" t="47127" r="28540" b="32526"/>
        <a:stretch>
          <a:fillRect/>
        </a:stretch>
      </xdr:blipFill>
      <xdr:spPr bwMode="auto">
        <a:xfrm>
          <a:off x="13313833" y="34046584"/>
          <a:ext cx="2275417" cy="1107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804334</xdr:colOff>
      <xdr:row>0</xdr:row>
      <xdr:rowOff>105833</xdr:rowOff>
    </xdr:from>
    <xdr:to>
      <xdr:col>18</xdr:col>
      <xdr:colOff>670936</xdr:colOff>
      <xdr:row>5</xdr:row>
      <xdr:rowOff>183593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FD5EBFCD-7E10-46A9-B217-7EB53D317B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0679834" y="105833"/>
          <a:ext cx="2396019" cy="1347760"/>
        </a:xfrm>
        <a:prstGeom prst="rect">
          <a:avLst/>
        </a:prstGeom>
      </xdr:spPr>
    </xdr:pic>
    <xdr:clientData/>
  </xdr:twoCellAnchor>
  <xdr:twoCellAnchor editAs="oneCell">
    <xdr:from>
      <xdr:col>15</xdr:col>
      <xdr:colOff>889001</xdr:colOff>
      <xdr:row>93</xdr:row>
      <xdr:rowOff>31750</xdr:rowOff>
    </xdr:from>
    <xdr:to>
      <xdr:col>18</xdr:col>
      <xdr:colOff>755603</xdr:colOff>
      <xdr:row>98</xdr:row>
      <xdr:rowOff>162426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F683B4A8-984E-4B9C-AAF4-E1335EE5EE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0764501" y="14520333"/>
          <a:ext cx="2396019" cy="134776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X218"/>
  <sheetViews>
    <sheetView showGridLines="0" tabSelected="1" topLeftCell="A192" zoomScale="90" zoomScaleNormal="90" workbookViewId="0">
      <selection activeCell="A192" sqref="A1:XFD1048576"/>
    </sheetView>
  </sheetViews>
  <sheetFormatPr baseColWidth="10" defaultColWidth="11.42578125" defaultRowHeight="14.25" x14ac:dyDescent="0.2"/>
  <cols>
    <col min="1" max="1" width="5" style="2" bestFit="1" customWidth="1"/>
    <col min="2" max="2" width="37.140625" style="2" bestFit="1" customWidth="1"/>
    <col min="3" max="3" width="50.85546875" style="2" customWidth="1"/>
    <col min="4" max="4" width="33" style="2" customWidth="1"/>
    <col min="5" max="5" width="41.140625" style="2" customWidth="1"/>
    <col min="6" max="6" width="12.140625" style="40" customWidth="1"/>
    <col min="7" max="7" width="15.5703125" style="2" bestFit="1" customWidth="1"/>
    <col min="8" max="8" width="11.140625" style="2" customWidth="1"/>
    <col min="9" max="9" width="8.42578125" style="2" customWidth="1"/>
    <col min="10" max="10" width="12.28515625" style="3" customWidth="1"/>
    <col min="11" max="11" width="15.5703125" style="3" customWidth="1"/>
    <col min="12" max="12" width="18.5703125" style="2" customWidth="1"/>
    <col min="13" max="14" width="12" style="2" customWidth="1"/>
    <col min="15" max="15" width="13.140625" style="2" customWidth="1"/>
    <col min="16" max="16" width="14.5703125" style="2" customWidth="1"/>
    <col min="17" max="17" width="10.7109375" style="2" customWidth="1"/>
    <col min="18" max="18" width="12.5703125" style="2" customWidth="1"/>
    <col min="19" max="19" width="12.7109375" style="2" bestFit="1" customWidth="1"/>
    <col min="20" max="23" width="11.42578125" style="2"/>
    <col min="24" max="24" width="11.42578125" style="3"/>
    <col min="25" max="16384" width="11.42578125" style="2"/>
  </cols>
  <sheetData>
    <row r="1" spans="1:24" ht="18.75" thickBo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24" ht="23.25" x14ac:dyDescent="0.35">
      <c r="A2" s="4" t="s">
        <v>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6"/>
    </row>
    <row r="3" spans="1:24" ht="20.25" x14ac:dyDescent="0.3">
      <c r="A3" s="7" t="s">
        <v>1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9"/>
    </row>
    <row r="4" spans="1:24" ht="18" x14ac:dyDescent="0.25">
      <c r="A4" s="10" t="s">
        <v>2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1"/>
    </row>
    <row r="5" spans="1:24" ht="18.75" thickBot="1" x14ac:dyDescent="0.3">
      <c r="A5" s="12" t="s">
        <v>328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4"/>
    </row>
    <row r="6" spans="1:24" s="22" customFormat="1" ht="23.25" thickBot="1" x14ac:dyDescent="0.25">
      <c r="A6" s="15" t="s">
        <v>3</v>
      </c>
      <c r="B6" s="16" t="s">
        <v>4</v>
      </c>
      <c r="C6" s="16" t="s">
        <v>5</v>
      </c>
      <c r="D6" s="15" t="s">
        <v>6</v>
      </c>
      <c r="E6" s="17" t="s">
        <v>7</v>
      </c>
      <c r="F6" s="18" t="s">
        <v>8</v>
      </c>
      <c r="G6" s="19" t="s">
        <v>9</v>
      </c>
      <c r="H6" s="19" t="s">
        <v>10</v>
      </c>
      <c r="I6" s="19" t="s">
        <v>11</v>
      </c>
      <c r="J6" s="19" t="s">
        <v>12</v>
      </c>
      <c r="K6" s="19" t="s">
        <v>13</v>
      </c>
      <c r="L6" s="19" t="s">
        <v>14</v>
      </c>
      <c r="M6" s="19" t="s">
        <v>15</v>
      </c>
      <c r="N6" s="20" t="s">
        <v>16</v>
      </c>
      <c r="O6" s="20" t="s">
        <v>17</v>
      </c>
      <c r="P6" s="21" t="s">
        <v>18</v>
      </c>
      <c r="Q6" s="19" t="s">
        <v>19</v>
      </c>
      <c r="R6" s="19" t="s">
        <v>20</v>
      </c>
      <c r="S6" s="19" t="s">
        <v>21</v>
      </c>
      <c r="X6" s="23"/>
    </row>
    <row r="7" spans="1:24" s="29" customFormat="1" ht="12" x14ac:dyDescent="0.2">
      <c r="A7" s="24">
        <v>1</v>
      </c>
      <c r="B7" s="25" t="s">
        <v>22</v>
      </c>
      <c r="C7" s="25" t="s">
        <v>23</v>
      </c>
      <c r="D7" s="26" t="s">
        <v>24</v>
      </c>
      <c r="E7" s="26" t="s">
        <v>25</v>
      </c>
      <c r="F7" s="27" t="s">
        <v>26</v>
      </c>
      <c r="G7" s="27">
        <v>300000</v>
      </c>
      <c r="H7" s="27">
        <v>60194.49</v>
      </c>
      <c r="I7" s="27">
        <v>50</v>
      </c>
      <c r="J7" s="28">
        <v>8610</v>
      </c>
      <c r="K7" s="28">
        <v>4943.8</v>
      </c>
      <c r="L7" s="27">
        <v>6236.24</v>
      </c>
      <c r="M7" s="27">
        <v>0</v>
      </c>
      <c r="N7" s="27">
        <v>0</v>
      </c>
      <c r="O7" s="27">
        <v>0</v>
      </c>
      <c r="P7" s="27">
        <v>0</v>
      </c>
      <c r="Q7" s="27">
        <v>0</v>
      </c>
      <c r="R7" s="27">
        <f t="shared" ref="R7:R38" si="0">+SUM(H7:P7)</f>
        <v>80034.53</v>
      </c>
      <c r="S7" s="27">
        <f t="shared" ref="S7:S38" si="1">SUM(G7+Q7-R7)</f>
        <v>219965.47</v>
      </c>
      <c r="X7" s="30"/>
    </row>
    <row r="8" spans="1:24" s="29" customFormat="1" ht="12" x14ac:dyDescent="0.2">
      <c r="A8" s="31">
        <v>2</v>
      </c>
      <c r="B8" s="32" t="s">
        <v>27</v>
      </c>
      <c r="C8" s="32" t="s">
        <v>28</v>
      </c>
      <c r="D8" s="33" t="s">
        <v>29</v>
      </c>
      <c r="E8" s="33" t="s">
        <v>25</v>
      </c>
      <c r="F8" s="34" t="s">
        <v>30</v>
      </c>
      <c r="G8" s="35">
        <v>136200</v>
      </c>
      <c r="H8" s="34">
        <v>20620.580000000002</v>
      </c>
      <c r="I8" s="34">
        <v>50</v>
      </c>
      <c r="J8" s="36">
        <v>3908.94</v>
      </c>
      <c r="K8" s="36">
        <v>4140.4799999999996</v>
      </c>
      <c r="L8" s="34">
        <v>439.69</v>
      </c>
      <c r="M8" s="34">
        <v>0</v>
      </c>
      <c r="N8" s="34">
        <v>0</v>
      </c>
      <c r="O8" s="34">
        <v>0</v>
      </c>
      <c r="P8" s="34">
        <v>43000</v>
      </c>
      <c r="Q8" s="34">
        <v>0</v>
      </c>
      <c r="R8" s="34">
        <f t="shared" si="0"/>
        <v>72159.69</v>
      </c>
      <c r="S8" s="34">
        <f t="shared" si="1"/>
        <v>64040.31</v>
      </c>
      <c r="X8" s="30"/>
    </row>
    <row r="9" spans="1:24" s="29" customFormat="1" ht="12" x14ac:dyDescent="0.2">
      <c r="A9" s="31">
        <v>3</v>
      </c>
      <c r="B9" s="32" t="s">
        <v>31</v>
      </c>
      <c r="C9" s="32" t="s">
        <v>32</v>
      </c>
      <c r="D9" s="33" t="s">
        <v>29</v>
      </c>
      <c r="E9" s="33" t="s">
        <v>25</v>
      </c>
      <c r="F9" s="34" t="s">
        <v>30</v>
      </c>
      <c r="G9" s="34">
        <v>100000</v>
      </c>
      <c r="H9" s="35">
        <v>12105.44</v>
      </c>
      <c r="I9" s="34">
        <v>50</v>
      </c>
      <c r="J9" s="36">
        <v>2870</v>
      </c>
      <c r="K9" s="36">
        <v>3040</v>
      </c>
      <c r="L9" s="34">
        <v>439.69</v>
      </c>
      <c r="M9" s="34">
        <v>0</v>
      </c>
      <c r="N9" s="34">
        <v>0</v>
      </c>
      <c r="O9" s="34">
        <v>0</v>
      </c>
      <c r="P9" s="34">
        <v>0</v>
      </c>
      <c r="Q9" s="34">
        <v>0</v>
      </c>
      <c r="R9" s="34">
        <f t="shared" si="0"/>
        <v>18505.13</v>
      </c>
      <c r="S9" s="34">
        <f t="shared" si="1"/>
        <v>81494.87</v>
      </c>
      <c r="X9" s="30"/>
    </row>
    <row r="10" spans="1:24" s="29" customFormat="1" ht="12" x14ac:dyDescent="0.2">
      <c r="A10" s="31">
        <v>4</v>
      </c>
      <c r="B10" s="32" t="s">
        <v>33</v>
      </c>
      <c r="C10" s="37" t="s">
        <v>148</v>
      </c>
      <c r="D10" s="33" t="s">
        <v>29</v>
      </c>
      <c r="E10" s="33" t="s">
        <v>25</v>
      </c>
      <c r="F10" s="34" t="s">
        <v>30</v>
      </c>
      <c r="G10" s="34">
        <v>42000</v>
      </c>
      <c r="H10" s="34">
        <v>724.92</v>
      </c>
      <c r="I10" s="34">
        <v>50</v>
      </c>
      <c r="J10" s="36">
        <v>1205.4000000000001</v>
      </c>
      <c r="K10" s="36">
        <v>1276.8</v>
      </c>
      <c r="L10" s="34">
        <v>8301.64</v>
      </c>
      <c r="M10" s="34">
        <v>0</v>
      </c>
      <c r="N10" s="34">
        <v>0</v>
      </c>
      <c r="O10" s="34">
        <v>200</v>
      </c>
      <c r="P10" s="34">
        <v>11558.880000000001</v>
      </c>
      <c r="Q10" s="34">
        <v>0</v>
      </c>
      <c r="R10" s="34">
        <f t="shared" si="0"/>
        <v>23317.64</v>
      </c>
      <c r="S10" s="34">
        <f t="shared" si="1"/>
        <v>18682.36</v>
      </c>
      <c r="X10" s="30"/>
    </row>
    <row r="11" spans="1:24" s="29" customFormat="1" ht="12" x14ac:dyDescent="0.2">
      <c r="A11" s="31">
        <v>5</v>
      </c>
      <c r="B11" s="32" t="s">
        <v>34</v>
      </c>
      <c r="C11" s="32" t="s">
        <v>35</v>
      </c>
      <c r="D11" s="33" t="s">
        <v>29</v>
      </c>
      <c r="E11" s="33" t="s">
        <v>25</v>
      </c>
      <c r="F11" s="34" t="s">
        <v>30</v>
      </c>
      <c r="G11" s="34">
        <v>65000</v>
      </c>
      <c r="H11" s="34">
        <v>4427.55</v>
      </c>
      <c r="I11" s="34">
        <v>50</v>
      </c>
      <c r="J11" s="36">
        <v>1865.5</v>
      </c>
      <c r="K11" s="36">
        <v>1976</v>
      </c>
      <c r="L11" s="34">
        <v>439.69</v>
      </c>
      <c r="M11" s="34">
        <v>1512.45</v>
      </c>
      <c r="N11" s="34">
        <v>0</v>
      </c>
      <c r="O11" s="34">
        <v>200</v>
      </c>
      <c r="P11" s="34">
        <v>7205.0599999999995</v>
      </c>
      <c r="Q11" s="34">
        <v>0</v>
      </c>
      <c r="R11" s="34">
        <f t="shared" si="0"/>
        <v>17676.25</v>
      </c>
      <c r="S11" s="34">
        <f t="shared" si="1"/>
        <v>47323.75</v>
      </c>
      <c r="X11" s="30"/>
    </row>
    <row r="12" spans="1:24" s="29" customFormat="1" ht="12" x14ac:dyDescent="0.2">
      <c r="A12" s="31">
        <v>6</v>
      </c>
      <c r="B12" s="32" t="s">
        <v>36</v>
      </c>
      <c r="C12" s="32" t="s">
        <v>37</v>
      </c>
      <c r="D12" s="33" t="s">
        <v>38</v>
      </c>
      <c r="E12" s="33" t="s">
        <v>25</v>
      </c>
      <c r="F12" s="34" t="s">
        <v>30</v>
      </c>
      <c r="G12" s="35">
        <v>170000</v>
      </c>
      <c r="H12" s="34">
        <v>28627.24</v>
      </c>
      <c r="I12" s="34">
        <v>50</v>
      </c>
      <c r="J12" s="36">
        <v>4879</v>
      </c>
      <c r="K12" s="36">
        <v>4943.8</v>
      </c>
      <c r="L12" s="34">
        <v>1319.07</v>
      </c>
      <c r="M12" s="34">
        <v>0</v>
      </c>
      <c r="N12" s="34">
        <v>0</v>
      </c>
      <c r="O12" s="34">
        <v>200</v>
      </c>
      <c r="P12" s="34">
        <v>3000</v>
      </c>
      <c r="Q12" s="34">
        <v>0</v>
      </c>
      <c r="R12" s="34">
        <f t="shared" si="0"/>
        <v>43019.110000000008</v>
      </c>
      <c r="S12" s="34">
        <f t="shared" si="1"/>
        <v>126980.88999999998</v>
      </c>
      <c r="X12" s="30"/>
    </row>
    <row r="13" spans="1:24" s="29" customFormat="1" ht="12" x14ac:dyDescent="0.2">
      <c r="A13" s="31">
        <v>7</v>
      </c>
      <c r="B13" s="32" t="s">
        <v>39</v>
      </c>
      <c r="C13" s="32" t="s">
        <v>40</v>
      </c>
      <c r="D13" s="33" t="s">
        <v>29</v>
      </c>
      <c r="E13" s="33" t="s">
        <v>25</v>
      </c>
      <c r="F13" s="34" t="s">
        <v>26</v>
      </c>
      <c r="G13" s="35">
        <v>30000</v>
      </c>
      <c r="H13" s="34">
        <v>0</v>
      </c>
      <c r="I13" s="34">
        <v>50</v>
      </c>
      <c r="J13" s="36">
        <v>861</v>
      </c>
      <c r="K13" s="36">
        <v>912</v>
      </c>
      <c r="L13" s="34">
        <v>3500.03</v>
      </c>
      <c r="M13" s="34">
        <v>0</v>
      </c>
      <c r="N13" s="34">
        <v>0</v>
      </c>
      <c r="O13" s="34">
        <v>0</v>
      </c>
      <c r="P13" s="34">
        <v>5432.65</v>
      </c>
      <c r="Q13" s="34">
        <v>0</v>
      </c>
      <c r="R13" s="34">
        <f t="shared" si="0"/>
        <v>10755.68</v>
      </c>
      <c r="S13" s="34">
        <f t="shared" si="1"/>
        <v>19244.32</v>
      </c>
      <c r="X13" s="30"/>
    </row>
    <row r="14" spans="1:24" s="29" customFormat="1" ht="12" x14ac:dyDescent="0.2">
      <c r="A14" s="31">
        <v>8</v>
      </c>
      <c r="B14" s="32" t="s">
        <v>41</v>
      </c>
      <c r="C14" s="32" t="s">
        <v>42</v>
      </c>
      <c r="D14" s="33" t="s">
        <v>24</v>
      </c>
      <c r="E14" s="33" t="s">
        <v>43</v>
      </c>
      <c r="F14" s="34" t="s">
        <v>30</v>
      </c>
      <c r="G14" s="35">
        <v>215000</v>
      </c>
      <c r="H14" s="34">
        <v>39554.36</v>
      </c>
      <c r="I14" s="34">
        <v>50</v>
      </c>
      <c r="J14" s="36">
        <v>6170.5</v>
      </c>
      <c r="K14" s="36">
        <v>4943.8</v>
      </c>
      <c r="L14" s="34">
        <v>18398.88</v>
      </c>
      <c r="M14" s="34">
        <v>0</v>
      </c>
      <c r="N14" s="34">
        <v>0</v>
      </c>
      <c r="O14" s="34">
        <v>0</v>
      </c>
      <c r="P14" s="34">
        <v>0</v>
      </c>
      <c r="Q14" s="34">
        <v>0</v>
      </c>
      <c r="R14" s="34">
        <f t="shared" si="0"/>
        <v>69117.540000000008</v>
      </c>
      <c r="S14" s="34">
        <f t="shared" si="1"/>
        <v>145882.46</v>
      </c>
      <c r="X14" s="30"/>
    </row>
    <row r="15" spans="1:24" s="29" customFormat="1" ht="12" x14ac:dyDescent="0.2">
      <c r="A15" s="31">
        <v>9</v>
      </c>
      <c r="B15" s="32" t="s">
        <v>44</v>
      </c>
      <c r="C15" s="32" t="s">
        <v>45</v>
      </c>
      <c r="D15" s="33" t="s">
        <v>38</v>
      </c>
      <c r="E15" s="33" t="s">
        <v>43</v>
      </c>
      <c r="F15" s="34" t="s">
        <v>26</v>
      </c>
      <c r="G15" s="34">
        <v>85000</v>
      </c>
      <c r="H15" s="34">
        <v>8198.9500000000007</v>
      </c>
      <c r="I15" s="34">
        <v>130</v>
      </c>
      <c r="J15" s="36">
        <v>2439.5</v>
      </c>
      <c r="K15" s="36">
        <v>2584</v>
      </c>
      <c r="L15" s="34">
        <v>1319.07</v>
      </c>
      <c r="M15" s="34">
        <v>1512.45</v>
      </c>
      <c r="N15" s="34">
        <v>0</v>
      </c>
      <c r="O15" s="34">
        <v>0</v>
      </c>
      <c r="P15" s="34">
        <v>10217.07</v>
      </c>
      <c r="Q15" s="34">
        <v>0</v>
      </c>
      <c r="R15" s="34">
        <f t="shared" si="0"/>
        <v>26401.040000000001</v>
      </c>
      <c r="S15" s="34">
        <f t="shared" si="1"/>
        <v>58598.96</v>
      </c>
      <c r="X15" s="30"/>
    </row>
    <row r="16" spans="1:24" s="29" customFormat="1" ht="12" x14ac:dyDescent="0.2">
      <c r="A16" s="31">
        <v>10</v>
      </c>
      <c r="B16" s="32" t="s">
        <v>46</v>
      </c>
      <c r="C16" s="32" t="s">
        <v>47</v>
      </c>
      <c r="D16" s="33" t="s">
        <v>29</v>
      </c>
      <c r="E16" s="33" t="s">
        <v>43</v>
      </c>
      <c r="F16" s="34" t="s">
        <v>30</v>
      </c>
      <c r="G16" s="35">
        <v>45000</v>
      </c>
      <c r="H16" s="34">
        <v>1148.33</v>
      </c>
      <c r="I16" s="34">
        <v>50</v>
      </c>
      <c r="J16" s="36">
        <v>1291.5</v>
      </c>
      <c r="K16" s="36">
        <v>1368</v>
      </c>
      <c r="L16" s="34">
        <v>655.16250000000002</v>
      </c>
      <c r="M16" s="34">
        <v>0</v>
      </c>
      <c r="N16" s="34">
        <v>0</v>
      </c>
      <c r="O16" s="34">
        <v>0</v>
      </c>
      <c r="P16" s="34">
        <v>6500</v>
      </c>
      <c r="Q16" s="34">
        <v>0</v>
      </c>
      <c r="R16" s="34">
        <f t="shared" si="0"/>
        <v>11012.9925</v>
      </c>
      <c r="S16" s="34">
        <f t="shared" si="1"/>
        <v>33987.0075</v>
      </c>
      <c r="X16" s="30"/>
    </row>
    <row r="17" spans="1:24" s="29" customFormat="1" ht="12" x14ac:dyDescent="0.2">
      <c r="A17" s="31">
        <v>11</v>
      </c>
      <c r="B17" s="32" t="s">
        <v>48</v>
      </c>
      <c r="C17" s="32" t="s">
        <v>49</v>
      </c>
      <c r="D17" s="33" t="s">
        <v>38</v>
      </c>
      <c r="E17" s="33" t="s">
        <v>43</v>
      </c>
      <c r="F17" s="34" t="s">
        <v>30</v>
      </c>
      <c r="G17" s="34">
        <v>65000</v>
      </c>
      <c r="H17" s="34">
        <v>3520.08</v>
      </c>
      <c r="I17" s="34">
        <v>90</v>
      </c>
      <c r="J17" s="36">
        <v>1865.5</v>
      </c>
      <c r="K17" s="36">
        <v>1976</v>
      </c>
      <c r="L17" s="34">
        <v>3517.52</v>
      </c>
      <c r="M17" s="34">
        <f>(1512.45*3)</f>
        <v>4537.3500000000004</v>
      </c>
      <c r="N17" s="34">
        <v>0</v>
      </c>
      <c r="O17" s="34">
        <v>0</v>
      </c>
      <c r="P17" s="34">
        <v>0</v>
      </c>
      <c r="Q17" s="34">
        <v>0</v>
      </c>
      <c r="R17" s="34">
        <f t="shared" si="0"/>
        <v>15506.45</v>
      </c>
      <c r="S17" s="34">
        <f t="shared" si="1"/>
        <v>49493.55</v>
      </c>
      <c r="X17" s="30"/>
    </row>
    <row r="18" spans="1:24" s="29" customFormat="1" ht="12" x14ac:dyDescent="0.2">
      <c r="A18" s="31">
        <v>12</v>
      </c>
      <c r="B18" s="32" t="s">
        <v>50</v>
      </c>
      <c r="C18" s="32" t="s">
        <v>51</v>
      </c>
      <c r="D18" s="33" t="s">
        <v>29</v>
      </c>
      <c r="E18" s="33" t="s">
        <v>43</v>
      </c>
      <c r="F18" s="34" t="s">
        <v>30</v>
      </c>
      <c r="G18" s="34">
        <v>32000</v>
      </c>
      <c r="H18" s="34">
        <v>0</v>
      </c>
      <c r="I18" s="34">
        <v>50</v>
      </c>
      <c r="J18" s="36">
        <v>918.4</v>
      </c>
      <c r="K18" s="36">
        <v>972.8</v>
      </c>
      <c r="L18" s="34">
        <v>0</v>
      </c>
      <c r="M18" s="34">
        <v>0</v>
      </c>
      <c r="N18" s="34">
        <v>0</v>
      </c>
      <c r="O18" s="34">
        <v>0</v>
      </c>
      <c r="P18" s="34">
        <v>5665.02</v>
      </c>
      <c r="Q18" s="34">
        <v>0</v>
      </c>
      <c r="R18" s="34">
        <f t="shared" si="0"/>
        <v>7606.22</v>
      </c>
      <c r="S18" s="34">
        <f t="shared" si="1"/>
        <v>24393.78</v>
      </c>
      <c r="X18" s="30"/>
    </row>
    <row r="19" spans="1:24" s="29" customFormat="1" ht="12" x14ac:dyDescent="0.2">
      <c r="A19" s="31">
        <v>13</v>
      </c>
      <c r="B19" s="32" t="s">
        <v>52</v>
      </c>
      <c r="C19" s="32" t="s">
        <v>53</v>
      </c>
      <c r="D19" s="33" t="s">
        <v>24</v>
      </c>
      <c r="E19" s="33" t="s">
        <v>54</v>
      </c>
      <c r="F19" s="34" t="s">
        <v>26</v>
      </c>
      <c r="G19" s="34">
        <v>200000</v>
      </c>
      <c r="H19" s="34">
        <v>35911.99</v>
      </c>
      <c r="I19" s="34">
        <v>50</v>
      </c>
      <c r="J19" s="36">
        <v>5740</v>
      </c>
      <c r="K19" s="36">
        <v>4943.8</v>
      </c>
      <c r="L19" s="34">
        <v>0</v>
      </c>
      <c r="M19" s="34">
        <v>0</v>
      </c>
      <c r="N19" s="34">
        <v>0</v>
      </c>
      <c r="O19" s="34">
        <v>0</v>
      </c>
      <c r="P19" s="34">
        <v>0</v>
      </c>
      <c r="Q19" s="34">
        <v>0</v>
      </c>
      <c r="R19" s="34">
        <f t="shared" si="0"/>
        <v>46645.79</v>
      </c>
      <c r="S19" s="34">
        <f t="shared" si="1"/>
        <v>153354.21</v>
      </c>
      <c r="X19" s="30"/>
    </row>
    <row r="20" spans="1:24" s="29" customFormat="1" ht="12" x14ac:dyDescent="0.2">
      <c r="A20" s="31">
        <v>14</v>
      </c>
      <c r="B20" s="32" t="s">
        <v>55</v>
      </c>
      <c r="C20" s="32" t="s">
        <v>56</v>
      </c>
      <c r="D20" s="33" t="s">
        <v>38</v>
      </c>
      <c r="E20" s="33" t="s">
        <v>54</v>
      </c>
      <c r="F20" s="34" t="s">
        <v>26</v>
      </c>
      <c r="G20" s="34">
        <v>105000</v>
      </c>
      <c r="H20" s="34">
        <v>13281.56</v>
      </c>
      <c r="I20" s="34">
        <v>130</v>
      </c>
      <c r="J20" s="36">
        <v>3013.5</v>
      </c>
      <c r="K20" s="36">
        <v>3192</v>
      </c>
      <c r="L20" s="34">
        <v>5241.3</v>
      </c>
      <c r="M20" s="34">
        <v>0</v>
      </c>
      <c r="N20" s="34">
        <v>0</v>
      </c>
      <c r="O20" s="34">
        <v>0</v>
      </c>
      <c r="P20" s="34">
        <v>1000</v>
      </c>
      <c r="Q20" s="34">
        <v>0</v>
      </c>
      <c r="R20" s="34">
        <f t="shared" si="0"/>
        <v>25858.359999999997</v>
      </c>
      <c r="S20" s="34">
        <f t="shared" si="1"/>
        <v>79141.64</v>
      </c>
      <c r="X20" s="30"/>
    </row>
    <row r="21" spans="1:24" s="29" customFormat="1" ht="12" x14ac:dyDescent="0.2">
      <c r="A21" s="31">
        <v>15</v>
      </c>
      <c r="B21" s="32" t="s">
        <v>57</v>
      </c>
      <c r="C21" s="32" t="s">
        <v>58</v>
      </c>
      <c r="D21" s="33" t="s">
        <v>38</v>
      </c>
      <c r="E21" s="33" t="s">
        <v>54</v>
      </c>
      <c r="F21" s="34" t="s">
        <v>26</v>
      </c>
      <c r="G21" s="34">
        <v>60000</v>
      </c>
      <c r="H21" s="34">
        <v>3184.16</v>
      </c>
      <c r="I21" s="34">
        <v>50</v>
      </c>
      <c r="J21" s="36">
        <v>1722</v>
      </c>
      <c r="K21" s="36">
        <v>1824</v>
      </c>
      <c r="L21" s="34">
        <v>0</v>
      </c>
      <c r="M21" s="34">
        <v>1512.45</v>
      </c>
      <c r="N21" s="34">
        <v>0</v>
      </c>
      <c r="O21" s="34">
        <v>0</v>
      </c>
      <c r="P21" s="34">
        <v>0</v>
      </c>
      <c r="Q21" s="34">
        <v>0</v>
      </c>
      <c r="R21" s="34">
        <f t="shared" si="0"/>
        <v>8292.61</v>
      </c>
      <c r="S21" s="34">
        <f t="shared" si="1"/>
        <v>51707.39</v>
      </c>
      <c r="X21" s="30"/>
    </row>
    <row r="22" spans="1:24" s="29" customFormat="1" ht="12" x14ac:dyDescent="0.2">
      <c r="A22" s="31">
        <v>16</v>
      </c>
      <c r="B22" s="32" t="s">
        <v>59</v>
      </c>
      <c r="C22" s="32" t="s">
        <v>51</v>
      </c>
      <c r="D22" s="33" t="s">
        <v>29</v>
      </c>
      <c r="E22" s="33" t="s">
        <v>54</v>
      </c>
      <c r="F22" s="34" t="s">
        <v>30</v>
      </c>
      <c r="G22" s="34">
        <v>58740</v>
      </c>
      <c r="H22" s="34">
        <v>3249.54</v>
      </c>
      <c r="I22" s="34">
        <v>50</v>
      </c>
      <c r="J22" s="36">
        <v>1685.84</v>
      </c>
      <c r="K22" s="36">
        <v>1785.7</v>
      </c>
      <c r="L22" s="34">
        <v>0</v>
      </c>
      <c r="M22" s="34">
        <v>0</v>
      </c>
      <c r="N22" s="34">
        <v>0</v>
      </c>
      <c r="O22" s="34">
        <v>0</v>
      </c>
      <c r="P22" s="34">
        <v>2000</v>
      </c>
      <c r="Q22" s="34">
        <v>0</v>
      </c>
      <c r="R22" s="34">
        <f t="shared" si="0"/>
        <v>8771.08</v>
      </c>
      <c r="S22" s="34">
        <f t="shared" si="1"/>
        <v>49968.92</v>
      </c>
      <c r="X22" s="30"/>
    </row>
    <row r="23" spans="1:24" s="29" customFormat="1" ht="12" x14ac:dyDescent="0.2">
      <c r="A23" s="31">
        <v>17</v>
      </c>
      <c r="B23" s="32" t="s">
        <v>60</v>
      </c>
      <c r="C23" s="32" t="s">
        <v>58</v>
      </c>
      <c r="D23" s="33" t="s">
        <v>38</v>
      </c>
      <c r="E23" s="33" t="s">
        <v>54</v>
      </c>
      <c r="F23" s="34" t="s">
        <v>26</v>
      </c>
      <c r="G23" s="34">
        <v>60000</v>
      </c>
      <c r="H23" s="34">
        <v>3486.65</v>
      </c>
      <c r="I23" s="34">
        <v>170</v>
      </c>
      <c r="J23" s="36">
        <v>1722</v>
      </c>
      <c r="K23" s="36">
        <v>1824</v>
      </c>
      <c r="L23" s="34">
        <v>879.38</v>
      </c>
      <c r="M23" s="34">
        <v>0</v>
      </c>
      <c r="N23" s="34">
        <v>0</v>
      </c>
      <c r="O23" s="34">
        <v>0</v>
      </c>
      <c r="P23" s="34">
        <v>8687.34</v>
      </c>
      <c r="Q23" s="34">
        <v>0</v>
      </c>
      <c r="R23" s="34">
        <f t="shared" si="0"/>
        <v>16769.37</v>
      </c>
      <c r="S23" s="34">
        <f t="shared" si="1"/>
        <v>43230.630000000005</v>
      </c>
      <c r="X23" s="30"/>
    </row>
    <row r="24" spans="1:24" s="29" customFormat="1" ht="12" x14ac:dyDescent="0.2">
      <c r="A24" s="31">
        <v>18</v>
      </c>
      <c r="B24" s="32" t="s">
        <v>61</v>
      </c>
      <c r="C24" s="32" t="s">
        <v>62</v>
      </c>
      <c r="D24" s="33" t="s">
        <v>29</v>
      </c>
      <c r="E24" s="33" t="s">
        <v>54</v>
      </c>
      <c r="F24" s="34" t="s">
        <v>26</v>
      </c>
      <c r="G24" s="34">
        <v>88000</v>
      </c>
      <c r="H24" s="34">
        <v>9282.74</v>
      </c>
      <c r="I24" s="34">
        <v>210</v>
      </c>
      <c r="J24" s="36">
        <v>2525.6</v>
      </c>
      <c r="K24" s="36">
        <v>2675.2</v>
      </c>
      <c r="L24" s="34">
        <v>2413.9225000000001</v>
      </c>
      <c r="M24" s="34">
        <v>0</v>
      </c>
      <c r="N24" s="34">
        <v>0</v>
      </c>
      <c r="O24" s="34">
        <v>0</v>
      </c>
      <c r="P24" s="34">
        <v>13571.64</v>
      </c>
      <c r="Q24" s="34">
        <v>0</v>
      </c>
      <c r="R24" s="34">
        <f t="shared" si="0"/>
        <v>30679.102500000001</v>
      </c>
      <c r="S24" s="34">
        <f t="shared" si="1"/>
        <v>57320.897499999999</v>
      </c>
      <c r="X24" s="30"/>
    </row>
    <row r="25" spans="1:24" s="29" customFormat="1" ht="12" x14ac:dyDescent="0.2">
      <c r="A25" s="31">
        <v>19</v>
      </c>
      <c r="B25" s="32" t="s">
        <v>63</v>
      </c>
      <c r="C25" s="32" t="s">
        <v>64</v>
      </c>
      <c r="D25" s="33" t="s">
        <v>29</v>
      </c>
      <c r="E25" s="33" t="s">
        <v>54</v>
      </c>
      <c r="F25" s="34" t="s">
        <v>30</v>
      </c>
      <c r="G25" s="35">
        <v>25000</v>
      </c>
      <c r="H25" s="34">
        <v>0</v>
      </c>
      <c r="I25" s="34">
        <v>50</v>
      </c>
      <c r="J25" s="36">
        <v>717.5</v>
      </c>
      <c r="K25" s="36">
        <v>760</v>
      </c>
      <c r="L25" s="34">
        <v>0</v>
      </c>
      <c r="M25" s="34">
        <v>0</v>
      </c>
      <c r="N25" s="34">
        <v>0</v>
      </c>
      <c r="O25" s="34">
        <v>0</v>
      </c>
      <c r="P25" s="34">
        <v>8406.49</v>
      </c>
      <c r="Q25" s="34">
        <v>0</v>
      </c>
      <c r="R25" s="34">
        <f t="shared" si="0"/>
        <v>9933.99</v>
      </c>
      <c r="S25" s="34">
        <f t="shared" si="1"/>
        <v>15066.01</v>
      </c>
      <c r="X25" s="38"/>
    </row>
    <row r="26" spans="1:24" s="29" customFormat="1" ht="12" x14ac:dyDescent="0.2">
      <c r="A26" s="31">
        <v>20</v>
      </c>
      <c r="B26" s="37" t="s">
        <v>65</v>
      </c>
      <c r="C26" s="37" t="s">
        <v>66</v>
      </c>
      <c r="D26" s="33" t="s">
        <v>29</v>
      </c>
      <c r="E26" s="33" t="s">
        <v>54</v>
      </c>
      <c r="F26" s="34" t="s">
        <v>30</v>
      </c>
      <c r="G26" s="35">
        <v>65000</v>
      </c>
      <c r="H26" s="34">
        <v>4427.55</v>
      </c>
      <c r="I26" s="34">
        <v>50</v>
      </c>
      <c r="J26" s="36">
        <v>1865.5</v>
      </c>
      <c r="K26" s="36">
        <v>1976</v>
      </c>
      <c r="L26" s="34">
        <v>0</v>
      </c>
      <c r="M26" s="34">
        <v>0</v>
      </c>
      <c r="N26" s="34">
        <v>9960.94</v>
      </c>
      <c r="O26" s="34">
        <v>200</v>
      </c>
      <c r="P26" s="34">
        <v>9281.74</v>
      </c>
      <c r="Q26" s="34">
        <v>0</v>
      </c>
      <c r="R26" s="34">
        <f t="shared" si="0"/>
        <v>27761.729999999996</v>
      </c>
      <c r="S26" s="34">
        <f t="shared" si="1"/>
        <v>37238.270000000004</v>
      </c>
      <c r="X26" s="30"/>
    </row>
    <row r="27" spans="1:24" s="29" customFormat="1" ht="12" x14ac:dyDescent="0.2">
      <c r="A27" s="31">
        <v>21</v>
      </c>
      <c r="B27" s="32" t="s">
        <v>67</v>
      </c>
      <c r="C27" s="32" t="s">
        <v>68</v>
      </c>
      <c r="D27" s="33" t="s">
        <v>29</v>
      </c>
      <c r="E27" s="33" t="s">
        <v>54</v>
      </c>
      <c r="F27" s="34" t="s">
        <v>26</v>
      </c>
      <c r="G27" s="34">
        <v>70000</v>
      </c>
      <c r="H27" s="34">
        <v>5368.45</v>
      </c>
      <c r="I27" s="34">
        <v>50</v>
      </c>
      <c r="J27" s="36">
        <v>2009</v>
      </c>
      <c r="K27" s="36">
        <v>2128</v>
      </c>
      <c r="L27" s="34">
        <v>0</v>
      </c>
      <c r="M27" s="34">
        <v>0</v>
      </c>
      <c r="N27" s="34">
        <v>0</v>
      </c>
      <c r="O27" s="34">
        <v>0</v>
      </c>
      <c r="P27" s="34">
        <v>0</v>
      </c>
      <c r="Q27" s="34">
        <v>0</v>
      </c>
      <c r="R27" s="34">
        <f t="shared" si="0"/>
        <v>9555.4500000000007</v>
      </c>
      <c r="S27" s="34">
        <f t="shared" si="1"/>
        <v>60444.55</v>
      </c>
      <c r="X27" s="30"/>
    </row>
    <row r="28" spans="1:24" s="29" customFormat="1" ht="12" x14ac:dyDescent="0.2">
      <c r="A28" s="31">
        <v>22</v>
      </c>
      <c r="B28" s="32" t="s">
        <v>69</v>
      </c>
      <c r="C28" s="32" t="s">
        <v>70</v>
      </c>
      <c r="D28" s="33" t="s">
        <v>29</v>
      </c>
      <c r="E28" s="33" t="s">
        <v>71</v>
      </c>
      <c r="F28" s="34" t="s">
        <v>30</v>
      </c>
      <c r="G28" s="34">
        <v>170000</v>
      </c>
      <c r="H28" s="34">
        <v>28249.13</v>
      </c>
      <c r="I28" s="34">
        <v>50</v>
      </c>
      <c r="J28" s="36">
        <v>4879</v>
      </c>
      <c r="K28" s="36">
        <v>4943.8</v>
      </c>
      <c r="L28" s="34">
        <v>1534.54</v>
      </c>
      <c r="M28" s="34">
        <v>1512.45</v>
      </c>
      <c r="N28" s="34">
        <v>0</v>
      </c>
      <c r="O28" s="34">
        <v>200</v>
      </c>
      <c r="P28" s="34">
        <v>10000</v>
      </c>
      <c r="Q28" s="34">
        <v>0</v>
      </c>
      <c r="R28" s="34">
        <f t="shared" si="0"/>
        <v>51368.920000000006</v>
      </c>
      <c r="S28" s="34">
        <f t="shared" si="1"/>
        <v>118631.07999999999</v>
      </c>
      <c r="X28" s="30"/>
    </row>
    <row r="29" spans="1:24" s="29" customFormat="1" ht="12" x14ac:dyDescent="0.2">
      <c r="A29" s="31">
        <v>23</v>
      </c>
      <c r="B29" s="32" t="s">
        <v>72</v>
      </c>
      <c r="C29" s="32" t="s">
        <v>51</v>
      </c>
      <c r="D29" s="33" t="s">
        <v>29</v>
      </c>
      <c r="E29" s="33" t="s">
        <v>71</v>
      </c>
      <c r="F29" s="34" t="s">
        <v>30</v>
      </c>
      <c r="G29" s="34">
        <v>32000</v>
      </c>
      <c r="H29" s="34">
        <v>0</v>
      </c>
      <c r="I29" s="34">
        <v>90</v>
      </c>
      <c r="J29" s="36">
        <v>918.4</v>
      </c>
      <c r="K29" s="36">
        <v>972.8</v>
      </c>
      <c r="L29" s="34">
        <v>2198.4499999999998</v>
      </c>
      <c r="M29" s="34">
        <v>0</v>
      </c>
      <c r="N29" s="34">
        <v>0</v>
      </c>
      <c r="O29" s="34">
        <v>200</v>
      </c>
      <c r="P29" s="34">
        <v>8758.0600000000013</v>
      </c>
      <c r="Q29" s="34">
        <v>0</v>
      </c>
      <c r="R29" s="34">
        <f t="shared" si="0"/>
        <v>13137.710000000001</v>
      </c>
      <c r="S29" s="34">
        <f t="shared" si="1"/>
        <v>18862.29</v>
      </c>
      <c r="X29" s="30"/>
    </row>
    <row r="30" spans="1:24" s="29" customFormat="1" ht="12" x14ac:dyDescent="0.2">
      <c r="A30" s="31">
        <v>24</v>
      </c>
      <c r="B30" s="32" t="s">
        <v>73</v>
      </c>
      <c r="C30" s="37" t="s">
        <v>74</v>
      </c>
      <c r="D30" s="33" t="s">
        <v>38</v>
      </c>
      <c r="E30" s="33" t="s">
        <v>71</v>
      </c>
      <c r="F30" s="34" t="s">
        <v>30</v>
      </c>
      <c r="G30" s="34">
        <v>75000</v>
      </c>
      <c r="H30" s="34">
        <v>6309.35</v>
      </c>
      <c r="I30" s="34">
        <v>50</v>
      </c>
      <c r="J30" s="36">
        <v>2152.5</v>
      </c>
      <c r="K30" s="36">
        <v>2280</v>
      </c>
      <c r="L30" s="34">
        <v>1094.8525</v>
      </c>
      <c r="M30" s="34">
        <v>0</v>
      </c>
      <c r="N30" s="34">
        <v>0</v>
      </c>
      <c r="O30" s="34">
        <v>200</v>
      </c>
      <c r="P30" s="34">
        <v>9391.27</v>
      </c>
      <c r="Q30" s="34">
        <v>0</v>
      </c>
      <c r="R30" s="34">
        <f t="shared" si="0"/>
        <v>21477.9725</v>
      </c>
      <c r="S30" s="34">
        <f t="shared" si="1"/>
        <v>53522.027499999997</v>
      </c>
      <c r="X30" s="30"/>
    </row>
    <row r="31" spans="1:24" s="29" customFormat="1" ht="12" x14ac:dyDescent="0.2">
      <c r="A31" s="31">
        <v>25</v>
      </c>
      <c r="B31" s="32" t="s">
        <v>75</v>
      </c>
      <c r="C31" s="32" t="s">
        <v>76</v>
      </c>
      <c r="D31" s="33" t="s">
        <v>29</v>
      </c>
      <c r="E31" s="33" t="s">
        <v>71</v>
      </c>
      <c r="F31" s="34" t="s">
        <v>30</v>
      </c>
      <c r="G31" s="35">
        <v>65000</v>
      </c>
      <c r="H31" s="34">
        <v>4427.55</v>
      </c>
      <c r="I31" s="34">
        <v>50</v>
      </c>
      <c r="J31" s="36">
        <v>1865.5</v>
      </c>
      <c r="K31" s="36">
        <v>1976</v>
      </c>
      <c r="L31" s="34">
        <v>1965.4875</v>
      </c>
      <c r="M31" s="34">
        <v>0</v>
      </c>
      <c r="N31" s="34">
        <v>0</v>
      </c>
      <c r="O31" s="34">
        <v>200</v>
      </c>
      <c r="P31" s="34">
        <v>9101.67</v>
      </c>
      <c r="Q31" s="34">
        <v>0</v>
      </c>
      <c r="R31" s="34">
        <f t="shared" si="0"/>
        <v>19586.207499999997</v>
      </c>
      <c r="S31" s="34">
        <f t="shared" si="1"/>
        <v>45413.792500000003</v>
      </c>
      <c r="X31" s="30"/>
    </row>
    <row r="32" spans="1:24" s="29" customFormat="1" ht="12" x14ac:dyDescent="0.2">
      <c r="A32" s="31">
        <v>26</v>
      </c>
      <c r="B32" s="32" t="s">
        <v>77</v>
      </c>
      <c r="C32" s="32" t="s">
        <v>78</v>
      </c>
      <c r="D32" s="33" t="s">
        <v>29</v>
      </c>
      <c r="E32" s="33" t="s">
        <v>71</v>
      </c>
      <c r="F32" s="34" t="s">
        <v>26</v>
      </c>
      <c r="G32" s="35">
        <v>85000</v>
      </c>
      <c r="H32" s="34">
        <v>8198.9500000000007</v>
      </c>
      <c r="I32" s="34">
        <v>50</v>
      </c>
      <c r="J32" s="36">
        <v>2439.5</v>
      </c>
      <c r="K32" s="36">
        <v>2584</v>
      </c>
      <c r="L32" s="34">
        <v>0</v>
      </c>
      <c r="M32" s="34">
        <v>1512.45</v>
      </c>
      <c r="N32" s="34">
        <v>0</v>
      </c>
      <c r="O32" s="34">
        <v>200</v>
      </c>
      <c r="P32" s="34">
        <v>0</v>
      </c>
      <c r="Q32" s="34">
        <v>0</v>
      </c>
      <c r="R32" s="34">
        <f t="shared" si="0"/>
        <v>14984.900000000001</v>
      </c>
      <c r="S32" s="34">
        <f t="shared" si="1"/>
        <v>70015.100000000006</v>
      </c>
      <c r="X32" s="30"/>
    </row>
    <row r="33" spans="1:24" s="29" customFormat="1" ht="12" x14ac:dyDescent="0.2">
      <c r="A33" s="31">
        <v>27</v>
      </c>
      <c r="B33" s="32" t="s">
        <v>79</v>
      </c>
      <c r="C33" s="37" t="s">
        <v>80</v>
      </c>
      <c r="D33" s="33" t="s">
        <v>29</v>
      </c>
      <c r="E33" s="33" t="s">
        <v>71</v>
      </c>
      <c r="F33" s="34" t="s">
        <v>30</v>
      </c>
      <c r="G33" s="35">
        <v>65000</v>
      </c>
      <c r="H33" s="34">
        <v>4427.55</v>
      </c>
      <c r="I33" s="34">
        <v>50</v>
      </c>
      <c r="J33" s="36">
        <v>1865.5</v>
      </c>
      <c r="K33" s="36">
        <v>1976</v>
      </c>
      <c r="L33" s="34">
        <v>0</v>
      </c>
      <c r="M33" s="34">
        <v>0</v>
      </c>
      <c r="N33" s="34">
        <v>0</v>
      </c>
      <c r="O33" s="34">
        <v>200</v>
      </c>
      <c r="P33" s="34">
        <v>5000</v>
      </c>
      <c r="Q33" s="34">
        <v>0</v>
      </c>
      <c r="R33" s="34">
        <f t="shared" si="0"/>
        <v>13519.05</v>
      </c>
      <c r="S33" s="34">
        <f t="shared" si="1"/>
        <v>51480.95</v>
      </c>
      <c r="X33" s="30"/>
    </row>
    <row r="34" spans="1:24" s="29" customFormat="1" ht="12" x14ac:dyDescent="0.2">
      <c r="A34" s="31">
        <v>28</v>
      </c>
      <c r="B34" s="32" t="s">
        <v>81</v>
      </c>
      <c r="C34" s="32" t="s">
        <v>51</v>
      </c>
      <c r="D34" s="33" t="s">
        <v>29</v>
      </c>
      <c r="E34" s="33" t="s">
        <v>71</v>
      </c>
      <c r="F34" s="34" t="s">
        <v>30</v>
      </c>
      <c r="G34" s="35">
        <v>32000</v>
      </c>
      <c r="H34" s="34"/>
      <c r="I34" s="34">
        <v>50</v>
      </c>
      <c r="J34" s="36">
        <v>918.4</v>
      </c>
      <c r="K34" s="36">
        <v>972.8</v>
      </c>
      <c r="L34" s="34">
        <v>0</v>
      </c>
      <c r="M34" s="34">
        <v>0</v>
      </c>
      <c r="N34" s="34">
        <v>0</v>
      </c>
      <c r="O34" s="34">
        <v>200</v>
      </c>
      <c r="P34" s="34"/>
      <c r="Q34" s="34">
        <v>0</v>
      </c>
      <c r="R34" s="34">
        <f t="shared" si="0"/>
        <v>2141.1999999999998</v>
      </c>
      <c r="S34" s="34">
        <f t="shared" si="1"/>
        <v>29858.799999999999</v>
      </c>
      <c r="X34" s="30"/>
    </row>
    <row r="35" spans="1:24" s="29" customFormat="1" ht="12" x14ac:dyDescent="0.2">
      <c r="A35" s="31">
        <v>29</v>
      </c>
      <c r="B35" s="37" t="s">
        <v>82</v>
      </c>
      <c r="C35" s="32" t="s">
        <v>76</v>
      </c>
      <c r="D35" s="33" t="s">
        <v>29</v>
      </c>
      <c r="E35" s="33" t="s">
        <v>71</v>
      </c>
      <c r="F35" s="34" t="s">
        <v>30</v>
      </c>
      <c r="G35" s="35">
        <v>65000</v>
      </c>
      <c r="H35" s="34">
        <v>4427.55</v>
      </c>
      <c r="I35" s="34">
        <v>50</v>
      </c>
      <c r="J35" s="36">
        <v>1865.5</v>
      </c>
      <c r="K35" s="36">
        <v>1976</v>
      </c>
      <c r="L35" s="34">
        <v>439.69</v>
      </c>
      <c r="M35" s="34">
        <v>0</v>
      </c>
      <c r="N35" s="34">
        <v>0</v>
      </c>
      <c r="O35" s="34">
        <v>0</v>
      </c>
      <c r="P35" s="34">
        <v>3000</v>
      </c>
      <c r="Q35" s="34">
        <v>0</v>
      </c>
      <c r="R35" s="34">
        <f t="shared" si="0"/>
        <v>11758.74</v>
      </c>
      <c r="S35" s="34">
        <f t="shared" si="1"/>
        <v>53241.26</v>
      </c>
      <c r="X35" s="30"/>
    </row>
    <row r="36" spans="1:24" s="29" customFormat="1" ht="12" x14ac:dyDescent="0.2">
      <c r="A36" s="31">
        <v>30</v>
      </c>
      <c r="B36" s="32" t="s">
        <v>83</v>
      </c>
      <c r="C36" s="32" t="s">
        <v>84</v>
      </c>
      <c r="D36" s="33" t="s">
        <v>29</v>
      </c>
      <c r="E36" s="33" t="s">
        <v>85</v>
      </c>
      <c r="F36" s="34" t="s">
        <v>30</v>
      </c>
      <c r="G36" s="35">
        <v>170000</v>
      </c>
      <c r="H36" s="34">
        <v>28249.13</v>
      </c>
      <c r="I36" s="34">
        <v>50</v>
      </c>
      <c r="J36" s="36">
        <v>4879</v>
      </c>
      <c r="K36" s="36">
        <v>4943.8</v>
      </c>
      <c r="L36" s="34">
        <v>0</v>
      </c>
      <c r="M36" s="34">
        <v>1512.45</v>
      </c>
      <c r="N36" s="34">
        <v>0</v>
      </c>
      <c r="O36" s="34">
        <v>200</v>
      </c>
      <c r="P36" s="34">
        <v>10553.58</v>
      </c>
      <c r="Q36" s="34">
        <v>0</v>
      </c>
      <c r="R36" s="34">
        <f t="shared" si="0"/>
        <v>50387.960000000006</v>
      </c>
      <c r="S36" s="34">
        <f t="shared" si="1"/>
        <v>119612.04</v>
      </c>
      <c r="X36" s="30"/>
    </row>
    <row r="37" spans="1:24" s="29" customFormat="1" ht="12" x14ac:dyDescent="0.2">
      <c r="A37" s="31">
        <v>31</v>
      </c>
      <c r="B37" s="32" t="s">
        <v>86</v>
      </c>
      <c r="C37" s="32" t="s">
        <v>47</v>
      </c>
      <c r="D37" s="33" t="s">
        <v>38</v>
      </c>
      <c r="E37" s="33" t="s">
        <v>85</v>
      </c>
      <c r="F37" s="34" t="s">
        <v>30</v>
      </c>
      <c r="G37" s="34">
        <v>55000</v>
      </c>
      <c r="H37" s="34">
        <v>2332.81</v>
      </c>
      <c r="I37" s="34">
        <v>170</v>
      </c>
      <c r="J37" s="36">
        <v>1578.5</v>
      </c>
      <c r="K37" s="36">
        <v>1672</v>
      </c>
      <c r="L37" s="34">
        <v>879.38</v>
      </c>
      <c r="M37" s="34">
        <v>1512.45</v>
      </c>
      <c r="N37" s="34">
        <v>0</v>
      </c>
      <c r="O37" s="34">
        <v>200</v>
      </c>
      <c r="P37" s="34">
        <v>14565.85</v>
      </c>
      <c r="Q37" s="34">
        <v>0</v>
      </c>
      <c r="R37" s="34">
        <f t="shared" si="0"/>
        <v>22910.989999999998</v>
      </c>
      <c r="S37" s="34">
        <f t="shared" si="1"/>
        <v>32089.010000000002</v>
      </c>
      <c r="X37" s="30"/>
    </row>
    <row r="38" spans="1:24" s="29" customFormat="1" ht="12" x14ac:dyDescent="0.2">
      <c r="A38" s="31">
        <v>32</v>
      </c>
      <c r="B38" s="32" t="s">
        <v>87</v>
      </c>
      <c r="C38" s="32" t="s">
        <v>88</v>
      </c>
      <c r="D38" s="33" t="s">
        <v>29</v>
      </c>
      <c r="E38" s="33" t="s">
        <v>85</v>
      </c>
      <c r="F38" s="34" t="s">
        <v>26</v>
      </c>
      <c r="G38" s="34">
        <v>55000</v>
      </c>
      <c r="H38" s="34">
        <v>2332.81</v>
      </c>
      <c r="I38" s="34">
        <v>50</v>
      </c>
      <c r="J38" s="36">
        <v>1578.5</v>
      </c>
      <c r="K38" s="36">
        <v>1672</v>
      </c>
      <c r="L38" s="34">
        <v>0</v>
      </c>
      <c r="M38" s="34">
        <v>1512.45</v>
      </c>
      <c r="N38" s="34">
        <v>0</v>
      </c>
      <c r="O38" s="34">
        <v>200</v>
      </c>
      <c r="P38" s="34">
        <v>14091.83</v>
      </c>
      <c r="Q38" s="34">
        <v>0</v>
      </c>
      <c r="R38" s="34">
        <f t="shared" si="0"/>
        <v>21437.59</v>
      </c>
      <c r="S38" s="34">
        <f t="shared" si="1"/>
        <v>33562.410000000003</v>
      </c>
      <c r="X38" s="30"/>
    </row>
    <row r="39" spans="1:24" s="29" customFormat="1" ht="12" x14ac:dyDescent="0.2">
      <c r="A39" s="31">
        <v>33</v>
      </c>
      <c r="B39" s="32" t="s">
        <v>89</v>
      </c>
      <c r="C39" s="32" t="s">
        <v>90</v>
      </c>
      <c r="D39" s="33" t="s">
        <v>29</v>
      </c>
      <c r="E39" s="33" t="s">
        <v>85</v>
      </c>
      <c r="F39" s="34" t="s">
        <v>26</v>
      </c>
      <c r="G39" s="35">
        <v>25000</v>
      </c>
      <c r="H39" s="34">
        <v>0</v>
      </c>
      <c r="I39" s="34">
        <v>50</v>
      </c>
      <c r="J39" s="36">
        <v>717.5</v>
      </c>
      <c r="K39" s="36">
        <v>760</v>
      </c>
      <c r="L39" s="34">
        <v>0</v>
      </c>
      <c r="M39" s="34">
        <v>0</v>
      </c>
      <c r="N39" s="34">
        <v>0</v>
      </c>
      <c r="O39" s="34">
        <v>0</v>
      </c>
      <c r="P39" s="34">
        <v>4292</v>
      </c>
      <c r="Q39" s="34">
        <v>0</v>
      </c>
      <c r="R39" s="34">
        <f t="shared" ref="R39:R70" si="2">+SUM(H39:P39)</f>
        <v>5819.5</v>
      </c>
      <c r="S39" s="34">
        <f t="shared" ref="S39:S70" si="3">SUM(G39+Q39-R39)</f>
        <v>19180.5</v>
      </c>
      <c r="X39" s="30"/>
    </row>
    <row r="40" spans="1:24" s="29" customFormat="1" ht="12" x14ac:dyDescent="0.2">
      <c r="A40" s="31">
        <v>34</v>
      </c>
      <c r="B40" s="32" t="s">
        <v>91</v>
      </c>
      <c r="C40" s="32" t="s">
        <v>92</v>
      </c>
      <c r="D40" s="33" t="s">
        <v>29</v>
      </c>
      <c r="E40" s="33" t="s">
        <v>85</v>
      </c>
      <c r="F40" s="34" t="s">
        <v>30</v>
      </c>
      <c r="G40" s="35">
        <v>50000</v>
      </c>
      <c r="H40" s="34">
        <v>1854</v>
      </c>
      <c r="I40" s="34">
        <v>50</v>
      </c>
      <c r="J40" s="36">
        <v>1435</v>
      </c>
      <c r="K40" s="36">
        <v>1520</v>
      </c>
      <c r="L40" s="34">
        <v>1310.325</v>
      </c>
      <c r="M40" s="34">
        <v>0</v>
      </c>
      <c r="N40" s="34">
        <v>0</v>
      </c>
      <c r="O40" s="34">
        <v>0</v>
      </c>
      <c r="P40" s="34">
        <v>0</v>
      </c>
      <c r="Q40" s="34">
        <v>0</v>
      </c>
      <c r="R40" s="34">
        <f t="shared" si="2"/>
        <v>6169.3249999999998</v>
      </c>
      <c r="S40" s="34">
        <f t="shared" si="3"/>
        <v>43830.675000000003</v>
      </c>
      <c r="X40" s="30"/>
    </row>
    <row r="41" spans="1:24" s="29" customFormat="1" ht="12" x14ac:dyDescent="0.2">
      <c r="A41" s="31">
        <v>35</v>
      </c>
      <c r="B41" s="32" t="s">
        <v>93</v>
      </c>
      <c r="C41" s="32" t="s">
        <v>94</v>
      </c>
      <c r="D41" s="33" t="s">
        <v>29</v>
      </c>
      <c r="E41" s="33" t="s">
        <v>85</v>
      </c>
      <c r="F41" s="34" t="s">
        <v>30</v>
      </c>
      <c r="G41" s="35">
        <v>30000</v>
      </c>
      <c r="H41" s="34">
        <v>0</v>
      </c>
      <c r="I41" s="34">
        <v>50</v>
      </c>
      <c r="J41" s="36">
        <v>861</v>
      </c>
      <c r="K41" s="36">
        <v>912</v>
      </c>
      <c r="L41" s="34">
        <v>0</v>
      </c>
      <c r="M41" s="34">
        <v>0</v>
      </c>
      <c r="N41" s="34">
        <v>0</v>
      </c>
      <c r="O41" s="34">
        <v>0</v>
      </c>
      <c r="P41" s="34">
        <v>0</v>
      </c>
      <c r="Q41" s="34">
        <v>0</v>
      </c>
      <c r="R41" s="34">
        <f t="shared" si="2"/>
        <v>1823</v>
      </c>
      <c r="S41" s="34">
        <f t="shared" si="3"/>
        <v>28177</v>
      </c>
      <c r="X41" s="30"/>
    </row>
    <row r="42" spans="1:24" s="29" customFormat="1" ht="12" x14ac:dyDescent="0.2">
      <c r="A42" s="31">
        <v>36</v>
      </c>
      <c r="B42" s="32" t="s">
        <v>95</v>
      </c>
      <c r="C42" s="32" t="s">
        <v>96</v>
      </c>
      <c r="D42" s="33" t="s">
        <v>29</v>
      </c>
      <c r="E42" s="33" t="s">
        <v>85</v>
      </c>
      <c r="F42" s="34" t="s">
        <v>30</v>
      </c>
      <c r="G42" s="35">
        <v>26000</v>
      </c>
      <c r="H42" s="34">
        <v>0</v>
      </c>
      <c r="I42" s="34">
        <v>50</v>
      </c>
      <c r="J42" s="36">
        <v>746.2</v>
      </c>
      <c r="K42" s="36">
        <v>790.4</v>
      </c>
      <c r="L42" s="34">
        <v>439.69</v>
      </c>
      <c r="M42" s="34">
        <v>0</v>
      </c>
      <c r="N42" s="34">
        <v>0</v>
      </c>
      <c r="O42" s="34">
        <v>0</v>
      </c>
      <c r="P42" s="34">
        <v>5180.33</v>
      </c>
      <c r="Q42" s="34">
        <v>0</v>
      </c>
      <c r="R42" s="34">
        <f t="shared" si="2"/>
        <v>7206.62</v>
      </c>
      <c r="S42" s="34">
        <f t="shared" si="3"/>
        <v>18793.38</v>
      </c>
      <c r="X42" s="30"/>
    </row>
    <row r="43" spans="1:24" s="29" customFormat="1" ht="12" x14ac:dyDescent="0.2">
      <c r="A43" s="31">
        <v>37</v>
      </c>
      <c r="B43" s="32" t="s">
        <v>97</v>
      </c>
      <c r="C43" s="32" t="s">
        <v>92</v>
      </c>
      <c r="D43" s="33" t="s">
        <v>29</v>
      </c>
      <c r="E43" s="33" t="s">
        <v>85</v>
      </c>
      <c r="F43" s="34" t="s">
        <v>30</v>
      </c>
      <c r="G43" s="35">
        <v>47000</v>
      </c>
      <c r="H43" s="34">
        <v>1430.6</v>
      </c>
      <c r="I43" s="34">
        <v>50</v>
      </c>
      <c r="J43" s="36">
        <v>1348.9</v>
      </c>
      <c r="K43" s="36">
        <v>1428.8</v>
      </c>
      <c r="L43" s="34">
        <v>1750.0150000000001</v>
      </c>
      <c r="M43" s="34">
        <v>0</v>
      </c>
      <c r="N43" s="34">
        <v>0</v>
      </c>
      <c r="O43" s="34">
        <v>200</v>
      </c>
      <c r="P43" s="34">
        <v>0</v>
      </c>
      <c r="Q43" s="34">
        <v>0</v>
      </c>
      <c r="R43" s="34">
        <f t="shared" si="2"/>
        <v>6208.3150000000005</v>
      </c>
      <c r="S43" s="34">
        <f t="shared" si="3"/>
        <v>40791.684999999998</v>
      </c>
      <c r="X43" s="30"/>
    </row>
    <row r="44" spans="1:24" s="29" customFormat="1" ht="12" x14ac:dyDescent="0.2">
      <c r="A44" s="31">
        <v>38</v>
      </c>
      <c r="B44" s="37" t="s">
        <v>98</v>
      </c>
      <c r="C44" s="32" t="s">
        <v>47</v>
      </c>
      <c r="D44" s="33" t="s">
        <v>29</v>
      </c>
      <c r="E44" s="33" t="s">
        <v>85</v>
      </c>
      <c r="F44" s="34" t="s">
        <v>30</v>
      </c>
      <c r="G44" s="35">
        <v>40000</v>
      </c>
      <c r="H44" s="34">
        <v>442.65</v>
      </c>
      <c r="I44" s="34">
        <v>50</v>
      </c>
      <c r="J44" s="36">
        <v>1148</v>
      </c>
      <c r="K44" s="36">
        <v>1216</v>
      </c>
      <c r="L44" s="34">
        <v>0</v>
      </c>
      <c r="M44" s="34">
        <v>0</v>
      </c>
      <c r="N44" s="34">
        <v>0</v>
      </c>
      <c r="O44" s="34">
        <v>0</v>
      </c>
      <c r="P44" s="34">
        <v>0</v>
      </c>
      <c r="Q44" s="34">
        <v>0</v>
      </c>
      <c r="R44" s="34">
        <f t="shared" si="2"/>
        <v>2856.65</v>
      </c>
      <c r="S44" s="34">
        <f t="shared" si="3"/>
        <v>37143.35</v>
      </c>
      <c r="X44" s="30"/>
    </row>
    <row r="45" spans="1:24" s="29" customFormat="1" ht="12" x14ac:dyDescent="0.2">
      <c r="A45" s="31">
        <v>39</v>
      </c>
      <c r="B45" s="37" t="s">
        <v>99</v>
      </c>
      <c r="C45" s="32" t="s">
        <v>96</v>
      </c>
      <c r="D45" s="33" t="s">
        <v>29</v>
      </c>
      <c r="E45" s="33" t="s">
        <v>85</v>
      </c>
      <c r="F45" s="34" t="s">
        <v>30</v>
      </c>
      <c r="G45" s="35">
        <v>30000</v>
      </c>
      <c r="H45" s="34">
        <v>0</v>
      </c>
      <c r="I45" s="34">
        <v>50</v>
      </c>
      <c r="J45" s="36">
        <v>861</v>
      </c>
      <c r="K45" s="36">
        <v>912</v>
      </c>
      <c r="L45" s="34">
        <v>0</v>
      </c>
      <c r="M45" s="34">
        <v>0</v>
      </c>
      <c r="N45" s="34">
        <v>0</v>
      </c>
      <c r="O45" s="34">
        <v>0</v>
      </c>
      <c r="P45" s="34">
        <v>5000</v>
      </c>
      <c r="Q45" s="34">
        <v>0</v>
      </c>
      <c r="R45" s="34">
        <f t="shared" si="2"/>
        <v>6823</v>
      </c>
      <c r="S45" s="34">
        <f t="shared" si="3"/>
        <v>23177</v>
      </c>
      <c r="X45" s="30"/>
    </row>
    <row r="46" spans="1:24" s="29" customFormat="1" ht="12" x14ac:dyDescent="0.2">
      <c r="A46" s="31">
        <v>40</v>
      </c>
      <c r="B46" s="32" t="s">
        <v>100</v>
      </c>
      <c r="C46" s="32" t="s">
        <v>47</v>
      </c>
      <c r="D46" s="33" t="s">
        <v>29</v>
      </c>
      <c r="E46" s="33" t="s">
        <v>85</v>
      </c>
      <c r="F46" s="34" t="s">
        <v>30</v>
      </c>
      <c r="G46" s="34">
        <v>55000</v>
      </c>
      <c r="H46" s="34">
        <v>2559.6799999999998</v>
      </c>
      <c r="I46" s="34">
        <v>50</v>
      </c>
      <c r="J46" s="36">
        <v>1578.5</v>
      </c>
      <c r="K46" s="36">
        <v>1672</v>
      </c>
      <c r="L46" s="34">
        <v>0</v>
      </c>
      <c r="M46" s="34">
        <v>0</v>
      </c>
      <c r="N46" s="34">
        <v>0</v>
      </c>
      <c r="O46" s="34">
        <v>0</v>
      </c>
      <c r="P46" s="34">
        <v>0</v>
      </c>
      <c r="Q46" s="34">
        <v>0</v>
      </c>
      <c r="R46" s="34">
        <f t="shared" si="2"/>
        <v>5860.18</v>
      </c>
      <c r="S46" s="34">
        <f t="shared" si="3"/>
        <v>49139.82</v>
      </c>
      <c r="X46" s="30"/>
    </row>
    <row r="47" spans="1:24" s="29" customFormat="1" ht="12" x14ac:dyDescent="0.2">
      <c r="A47" s="31">
        <v>41</v>
      </c>
      <c r="B47" s="32" t="s">
        <v>101</v>
      </c>
      <c r="C47" s="32" t="s">
        <v>102</v>
      </c>
      <c r="D47" s="33" t="s">
        <v>29</v>
      </c>
      <c r="E47" s="33" t="s">
        <v>103</v>
      </c>
      <c r="F47" s="34" t="s">
        <v>30</v>
      </c>
      <c r="G47" s="35">
        <v>170000</v>
      </c>
      <c r="H47" s="34">
        <v>28627.24</v>
      </c>
      <c r="I47" s="34">
        <v>50</v>
      </c>
      <c r="J47" s="36">
        <v>4879</v>
      </c>
      <c r="K47" s="36">
        <v>4943.8</v>
      </c>
      <c r="L47" s="34">
        <v>14334.69</v>
      </c>
      <c r="M47" s="34">
        <v>0</v>
      </c>
      <c r="N47" s="34">
        <v>0</v>
      </c>
      <c r="O47" s="34">
        <v>200</v>
      </c>
      <c r="P47" s="34">
        <v>10000</v>
      </c>
      <c r="Q47" s="34">
        <v>0</v>
      </c>
      <c r="R47" s="34">
        <f t="shared" si="2"/>
        <v>63034.73000000001</v>
      </c>
      <c r="S47" s="34">
        <f t="shared" si="3"/>
        <v>106965.26999999999</v>
      </c>
      <c r="X47" s="30"/>
    </row>
    <row r="48" spans="1:24" s="29" customFormat="1" ht="12" x14ac:dyDescent="0.2">
      <c r="A48" s="31">
        <v>42</v>
      </c>
      <c r="B48" s="32" t="s">
        <v>104</v>
      </c>
      <c r="C48" s="32" t="s">
        <v>105</v>
      </c>
      <c r="D48" s="33" t="s">
        <v>38</v>
      </c>
      <c r="E48" s="33" t="s">
        <v>103</v>
      </c>
      <c r="F48" s="34" t="s">
        <v>26</v>
      </c>
      <c r="G48" s="34">
        <v>85000</v>
      </c>
      <c r="H48" s="34">
        <v>8577.06</v>
      </c>
      <c r="I48" s="34">
        <v>50</v>
      </c>
      <c r="J48" s="36">
        <v>2439.5</v>
      </c>
      <c r="K48" s="36">
        <v>2584</v>
      </c>
      <c r="L48" s="34">
        <v>2198.4499999999998</v>
      </c>
      <c r="M48" s="34">
        <v>0</v>
      </c>
      <c r="N48" s="34">
        <v>0</v>
      </c>
      <c r="O48" s="34">
        <v>0</v>
      </c>
      <c r="P48" s="34">
        <v>0</v>
      </c>
      <c r="Q48" s="34">
        <v>0</v>
      </c>
      <c r="R48" s="34">
        <f t="shared" si="2"/>
        <v>15849.009999999998</v>
      </c>
      <c r="S48" s="34">
        <f t="shared" si="3"/>
        <v>69150.990000000005</v>
      </c>
      <c r="X48" s="30"/>
    </row>
    <row r="49" spans="1:24" s="29" customFormat="1" ht="12" x14ac:dyDescent="0.2">
      <c r="A49" s="31">
        <v>43</v>
      </c>
      <c r="B49" s="32" t="s">
        <v>106</v>
      </c>
      <c r="C49" s="32" t="s">
        <v>105</v>
      </c>
      <c r="D49" s="33" t="s">
        <v>38</v>
      </c>
      <c r="E49" s="33" t="s">
        <v>103</v>
      </c>
      <c r="F49" s="34" t="s">
        <v>30</v>
      </c>
      <c r="G49" s="34">
        <v>85000</v>
      </c>
      <c r="H49" s="34">
        <v>8198.9500000000007</v>
      </c>
      <c r="I49" s="34">
        <v>90</v>
      </c>
      <c r="J49" s="36">
        <v>2439.5</v>
      </c>
      <c r="K49" s="36">
        <v>2584</v>
      </c>
      <c r="L49" s="34">
        <v>1974.2325000000001</v>
      </c>
      <c r="M49" s="34">
        <v>1512.45</v>
      </c>
      <c r="N49" s="34">
        <v>0</v>
      </c>
      <c r="O49" s="34">
        <v>200</v>
      </c>
      <c r="P49" s="34">
        <v>5000</v>
      </c>
      <c r="Q49" s="34">
        <v>0</v>
      </c>
      <c r="R49" s="34">
        <f t="shared" si="2"/>
        <v>21999.1325</v>
      </c>
      <c r="S49" s="34">
        <f t="shared" si="3"/>
        <v>63000.8675</v>
      </c>
      <c r="X49" s="30"/>
    </row>
    <row r="50" spans="1:24" s="29" customFormat="1" ht="12" x14ac:dyDescent="0.2">
      <c r="A50" s="31">
        <v>44</v>
      </c>
      <c r="B50" s="32" t="s">
        <v>107</v>
      </c>
      <c r="C50" s="32" t="s">
        <v>105</v>
      </c>
      <c r="D50" s="33" t="s">
        <v>38</v>
      </c>
      <c r="E50" s="33" t="s">
        <v>103</v>
      </c>
      <c r="F50" s="34" t="s">
        <v>30</v>
      </c>
      <c r="G50" s="34">
        <v>85000</v>
      </c>
      <c r="H50" s="34">
        <v>8198.9500000000007</v>
      </c>
      <c r="I50" s="34">
        <v>130</v>
      </c>
      <c r="J50" s="36">
        <v>2439.5</v>
      </c>
      <c r="K50" s="36">
        <v>2584</v>
      </c>
      <c r="L50" s="34">
        <v>7035.04</v>
      </c>
      <c r="M50" s="34">
        <v>1512.45</v>
      </c>
      <c r="N50" s="34">
        <v>0</v>
      </c>
      <c r="O50" s="34">
        <v>200</v>
      </c>
      <c r="P50" s="34">
        <v>6076</v>
      </c>
      <c r="Q50" s="34">
        <v>0</v>
      </c>
      <c r="R50" s="34">
        <f t="shared" si="2"/>
        <v>28175.940000000002</v>
      </c>
      <c r="S50" s="34">
        <f t="shared" si="3"/>
        <v>56824.06</v>
      </c>
      <c r="X50" s="30"/>
    </row>
    <row r="51" spans="1:24" s="29" customFormat="1" ht="12" x14ac:dyDescent="0.2">
      <c r="A51" s="31">
        <v>45</v>
      </c>
      <c r="B51" s="32" t="s">
        <v>108</v>
      </c>
      <c r="C51" s="32" t="s">
        <v>109</v>
      </c>
      <c r="D51" s="33" t="s">
        <v>29</v>
      </c>
      <c r="E51" s="33" t="s">
        <v>103</v>
      </c>
      <c r="F51" s="34" t="s">
        <v>30</v>
      </c>
      <c r="G51" s="35">
        <v>47000</v>
      </c>
      <c r="H51" s="34">
        <v>1203.73</v>
      </c>
      <c r="I51" s="34">
        <v>50</v>
      </c>
      <c r="J51" s="36">
        <v>1348.9</v>
      </c>
      <c r="K51" s="36">
        <v>1428.8</v>
      </c>
      <c r="L51" s="34">
        <v>1974.2325000000001</v>
      </c>
      <c r="M51" s="34">
        <v>1512.45</v>
      </c>
      <c r="N51" s="34">
        <v>0</v>
      </c>
      <c r="O51" s="34">
        <v>200</v>
      </c>
      <c r="P51" s="34">
        <v>4223.0599999999995</v>
      </c>
      <c r="Q51" s="34">
        <v>0</v>
      </c>
      <c r="R51" s="34">
        <f t="shared" si="2"/>
        <v>11941.172500000001</v>
      </c>
      <c r="S51" s="34">
        <f t="shared" si="3"/>
        <v>35058.827499999999</v>
      </c>
      <c r="X51" s="30"/>
    </row>
    <row r="52" spans="1:24" s="29" customFormat="1" ht="12" x14ac:dyDescent="0.2">
      <c r="A52" s="31">
        <v>46</v>
      </c>
      <c r="B52" s="32" t="s">
        <v>110</v>
      </c>
      <c r="C52" s="37" t="s">
        <v>111</v>
      </c>
      <c r="D52" s="33" t="s">
        <v>29</v>
      </c>
      <c r="E52" s="33" t="s">
        <v>103</v>
      </c>
      <c r="F52" s="34" t="s">
        <v>30</v>
      </c>
      <c r="G52" s="35">
        <v>85000</v>
      </c>
      <c r="H52" s="34">
        <v>8577.06</v>
      </c>
      <c r="I52" s="34">
        <v>50</v>
      </c>
      <c r="J52" s="36">
        <v>2439.5</v>
      </c>
      <c r="K52" s="36">
        <v>2584</v>
      </c>
      <c r="L52" s="34">
        <v>0</v>
      </c>
      <c r="M52" s="34">
        <v>0</v>
      </c>
      <c r="N52" s="34">
        <v>0</v>
      </c>
      <c r="O52" s="34">
        <v>0</v>
      </c>
      <c r="P52" s="34">
        <v>0</v>
      </c>
      <c r="Q52" s="34">
        <v>0</v>
      </c>
      <c r="R52" s="34">
        <f t="shared" si="2"/>
        <v>13650.56</v>
      </c>
      <c r="S52" s="34">
        <f t="shared" si="3"/>
        <v>71349.440000000002</v>
      </c>
      <c r="X52" s="30"/>
    </row>
    <row r="53" spans="1:24" s="29" customFormat="1" ht="12" x14ac:dyDescent="0.2">
      <c r="A53" s="31">
        <v>47</v>
      </c>
      <c r="B53" s="32" t="s">
        <v>112</v>
      </c>
      <c r="C53" s="32" t="s">
        <v>113</v>
      </c>
      <c r="D53" s="33" t="s">
        <v>29</v>
      </c>
      <c r="E53" s="33" t="s">
        <v>103</v>
      </c>
      <c r="F53" s="34" t="s">
        <v>26</v>
      </c>
      <c r="G53" s="35">
        <v>60000</v>
      </c>
      <c r="H53" s="34">
        <v>3486.65</v>
      </c>
      <c r="I53" s="34">
        <v>50</v>
      </c>
      <c r="J53" s="36">
        <v>1722</v>
      </c>
      <c r="K53" s="36">
        <v>1824</v>
      </c>
      <c r="L53" s="34">
        <v>0</v>
      </c>
      <c r="M53" s="34">
        <v>0</v>
      </c>
      <c r="N53" s="34">
        <v>0</v>
      </c>
      <c r="O53" s="34">
        <v>200</v>
      </c>
      <c r="P53" s="34">
        <v>0</v>
      </c>
      <c r="Q53" s="34">
        <v>0</v>
      </c>
      <c r="R53" s="34">
        <f t="shared" si="2"/>
        <v>7282.65</v>
      </c>
      <c r="S53" s="34">
        <f t="shared" si="3"/>
        <v>52717.35</v>
      </c>
      <c r="X53" s="30"/>
    </row>
    <row r="54" spans="1:24" s="29" customFormat="1" ht="12" x14ac:dyDescent="0.2">
      <c r="A54" s="31">
        <v>48</v>
      </c>
      <c r="B54" s="32" t="s">
        <v>114</v>
      </c>
      <c r="C54" s="32" t="s">
        <v>96</v>
      </c>
      <c r="D54" s="33" t="s">
        <v>29</v>
      </c>
      <c r="E54" s="33" t="s">
        <v>103</v>
      </c>
      <c r="F54" s="34" t="s">
        <v>30</v>
      </c>
      <c r="G54" s="35">
        <v>30000</v>
      </c>
      <c r="H54" s="34">
        <v>0</v>
      </c>
      <c r="I54" s="34">
        <v>50</v>
      </c>
      <c r="J54" s="36">
        <v>861</v>
      </c>
      <c r="K54" s="36">
        <v>912</v>
      </c>
      <c r="L54" s="34">
        <v>0</v>
      </c>
      <c r="M54" s="34">
        <v>0</v>
      </c>
      <c r="N54" s="34">
        <v>0</v>
      </c>
      <c r="O54" s="34">
        <v>200</v>
      </c>
      <c r="P54" s="34">
        <v>0</v>
      </c>
      <c r="Q54" s="34">
        <v>0</v>
      </c>
      <c r="R54" s="34">
        <f t="shared" si="2"/>
        <v>2023</v>
      </c>
      <c r="S54" s="34">
        <f t="shared" si="3"/>
        <v>27977</v>
      </c>
      <c r="X54" s="30"/>
    </row>
    <row r="55" spans="1:24" s="29" customFormat="1" ht="12" x14ac:dyDescent="0.2">
      <c r="A55" s="31">
        <v>49</v>
      </c>
      <c r="B55" s="32" t="s">
        <v>115</v>
      </c>
      <c r="C55" s="32" t="s">
        <v>105</v>
      </c>
      <c r="D55" s="33" t="s">
        <v>29</v>
      </c>
      <c r="E55" s="33" t="s">
        <v>103</v>
      </c>
      <c r="F55" s="34" t="s">
        <v>30</v>
      </c>
      <c r="G55" s="35">
        <v>65000</v>
      </c>
      <c r="H55" s="34">
        <v>4125.0600000000004</v>
      </c>
      <c r="I55" s="34">
        <v>90</v>
      </c>
      <c r="J55" s="36">
        <v>1865.5</v>
      </c>
      <c r="K55" s="36">
        <v>1976</v>
      </c>
      <c r="L55" s="34">
        <v>1319.07</v>
      </c>
      <c r="M55" s="34">
        <v>1512.45</v>
      </c>
      <c r="N55" s="34">
        <v>0</v>
      </c>
      <c r="O55" s="34">
        <v>200</v>
      </c>
      <c r="P55" s="34">
        <v>4292</v>
      </c>
      <c r="Q55" s="34">
        <v>0</v>
      </c>
      <c r="R55" s="34">
        <f t="shared" si="2"/>
        <v>15380.080000000002</v>
      </c>
      <c r="S55" s="34">
        <f t="shared" si="3"/>
        <v>49619.92</v>
      </c>
      <c r="X55" s="30"/>
    </row>
    <row r="56" spans="1:24" s="29" customFormat="1" ht="12" x14ac:dyDescent="0.2">
      <c r="A56" s="31">
        <v>50</v>
      </c>
      <c r="B56" s="32" t="s">
        <v>116</v>
      </c>
      <c r="C56" s="32" t="s">
        <v>40</v>
      </c>
      <c r="D56" s="33" t="s">
        <v>29</v>
      </c>
      <c r="E56" s="33" t="s">
        <v>103</v>
      </c>
      <c r="F56" s="34" t="s">
        <v>26</v>
      </c>
      <c r="G56" s="35">
        <v>25000</v>
      </c>
      <c r="H56" s="34">
        <v>0</v>
      </c>
      <c r="I56" s="34">
        <v>90</v>
      </c>
      <c r="J56" s="36">
        <v>717.5</v>
      </c>
      <c r="K56" s="36">
        <v>760</v>
      </c>
      <c r="L56" s="34">
        <v>0</v>
      </c>
      <c r="M56" s="34">
        <v>0</v>
      </c>
      <c r="N56" s="34">
        <v>0</v>
      </c>
      <c r="O56" s="34">
        <v>0</v>
      </c>
      <c r="P56" s="34">
        <v>0</v>
      </c>
      <c r="Q56" s="34">
        <v>0</v>
      </c>
      <c r="R56" s="34">
        <f t="shared" si="2"/>
        <v>1567.5</v>
      </c>
      <c r="S56" s="34">
        <f t="shared" si="3"/>
        <v>23432.5</v>
      </c>
      <c r="X56" s="30"/>
    </row>
    <row r="57" spans="1:24" s="29" customFormat="1" ht="12" x14ac:dyDescent="0.2">
      <c r="A57" s="31">
        <v>51</v>
      </c>
      <c r="B57" s="32" t="s">
        <v>117</v>
      </c>
      <c r="C57" s="32" t="s">
        <v>47</v>
      </c>
      <c r="D57" s="33" t="s">
        <v>29</v>
      </c>
      <c r="E57" s="33" t="s">
        <v>103</v>
      </c>
      <c r="F57" s="34" t="s">
        <v>30</v>
      </c>
      <c r="G57" s="35">
        <v>45000</v>
      </c>
      <c r="H57" s="34">
        <v>1148.33</v>
      </c>
      <c r="I57" s="34">
        <v>50</v>
      </c>
      <c r="J57" s="36">
        <v>1291.5</v>
      </c>
      <c r="K57" s="36">
        <v>1368</v>
      </c>
      <c r="L57" s="34">
        <v>0</v>
      </c>
      <c r="M57" s="34">
        <v>0</v>
      </c>
      <c r="N57" s="34">
        <v>0</v>
      </c>
      <c r="O57" s="34">
        <v>200</v>
      </c>
      <c r="P57" s="34">
        <v>0</v>
      </c>
      <c r="Q57" s="34">
        <v>0</v>
      </c>
      <c r="R57" s="34">
        <f t="shared" si="2"/>
        <v>4057.83</v>
      </c>
      <c r="S57" s="34">
        <f t="shared" si="3"/>
        <v>40942.17</v>
      </c>
      <c r="X57" s="30"/>
    </row>
    <row r="58" spans="1:24" s="29" customFormat="1" ht="12" x14ac:dyDescent="0.2">
      <c r="A58" s="31">
        <v>52</v>
      </c>
      <c r="B58" s="37" t="s">
        <v>118</v>
      </c>
      <c r="C58" s="37" t="s">
        <v>113</v>
      </c>
      <c r="D58" s="33" t="s">
        <v>29</v>
      </c>
      <c r="E58" s="33" t="s">
        <v>103</v>
      </c>
      <c r="F58" s="34" t="s">
        <v>30</v>
      </c>
      <c r="G58" s="35">
        <v>65000</v>
      </c>
      <c r="H58" s="34">
        <v>4427.55</v>
      </c>
      <c r="I58" s="34">
        <v>50</v>
      </c>
      <c r="J58" s="36">
        <v>1865.5</v>
      </c>
      <c r="K58" s="36">
        <v>1976</v>
      </c>
      <c r="L58" s="34">
        <v>0</v>
      </c>
      <c r="M58" s="34">
        <v>0</v>
      </c>
      <c r="N58" s="34">
        <v>0</v>
      </c>
      <c r="O58" s="34">
        <v>0</v>
      </c>
      <c r="P58" s="34">
        <v>0</v>
      </c>
      <c r="Q58" s="34">
        <v>0</v>
      </c>
      <c r="R58" s="34">
        <f t="shared" si="2"/>
        <v>8319.0499999999993</v>
      </c>
      <c r="S58" s="34">
        <f t="shared" si="3"/>
        <v>56680.95</v>
      </c>
      <c r="X58" s="30"/>
    </row>
    <row r="59" spans="1:24" s="29" customFormat="1" ht="12" x14ac:dyDescent="0.2">
      <c r="A59" s="31">
        <v>53</v>
      </c>
      <c r="B59" s="32" t="s">
        <v>119</v>
      </c>
      <c r="C59" s="32" t="s">
        <v>120</v>
      </c>
      <c r="D59" s="33" t="s">
        <v>29</v>
      </c>
      <c r="E59" s="33" t="s">
        <v>121</v>
      </c>
      <c r="F59" s="34" t="s">
        <v>26</v>
      </c>
      <c r="G59" s="35">
        <v>170000</v>
      </c>
      <c r="H59" s="34">
        <v>28627.24</v>
      </c>
      <c r="I59" s="34">
        <v>50</v>
      </c>
      <c r="J59" s="36">
        <v>4879</v>
      </c>
      <c r="K59" s="36">
        <v>4943.8</v>
      </c>
      <c r="L59" s="34">
        <v>0</v>
      </c>
      <c r="M59" s="34">
        <v>0</v>
      </c>
      <c r="N59" s="34">
        <v>0</v>
      </c>
      <c r="O59" s="34">
        <v>0</v>
      </c>
      <c r="P59" s="34">
        <v>0</v>
      </c>
      <c r="Q59" s="34">
        <v>0</v>
      </c>
      <c r="R59" s="34">
        <f t="shared" si="2"/>
        <v>38500.040000000008</v>
      </c>
      <c r="S59" s="34">
        <f t="shared" si="3"/>
        <v>131499.96</v>
      </c>
      <c r="X59" s="30"/>
    </row>
    <row r="60" spans="1:24" s="29" customFormat="1" ht="12" x14ac:dyDescent="0.2">
      <c r="A60" s="31">
        <v>54</v>
      </c>
      <c r="B60" s="32" t="s">
        <v>122</v>
      </c>
      <c r="C60" s="32" t="s">
        <v>123</v>
      </c>
      <c r="D60" s="33" t="s">
        <v>38</v>
      </c>
      <c r="E60" s="33" t="s">
        <v>124</v>
      </c>
      <c r="F60" s="34" t="s">
        <v>26</v>
      </c>
      <c r="G60" s="35">
        <v>32000</v>
      </c>
      <c r="H60" s="34">
        <v>0</v>
      </c>
      <c r="I60" s="34">
        <v>50</v>
      </c>
      <c r="J60" s="36">
        <v>918.4</v>
      </c>
      <c r="K60" s="36">
        <v>972.8</v>
      </c>
      <c r="L60" s="34">
        <v>2198.4499999999998</v>
      </c>
      <c r="M60" s="34">
        <v>1512.45</v>
      </c>
      <c r="N60" s="34">
        <v>0</v>
      </c>
      <c r="O60" s="34">
        <v>200</v>
      </c>
      <c r="P60" s="34">
        <v>3115.47</v>
      </c>
      <c r="Q60" s="34">
        <v>0</v>
      </c>
      <c r="R60" s="34">
        <f t="shared" si="2"/>
        <v>8967.57</v>
      </c>
      <c r="S60" s="34">
        <f t="shared" si="3"/>
        <v>23032.43</v>
      </c>
      <c r="X60" s="30"/>
    </row>
    <row r="61" spans="1:24" s="29" customFormat="1" ht="12" x14ac:dyDescent="0.2">
      <c r="A61" s="31">
        <v>55</v>
      </c>
      <c r="B61" s="32" t="s">
        <v>125</v>
      </c>
      <c r="C61" s="32" t="s">
        <v>126</v>
      </c>
      <c r="D61" s="33" t="s">
        <v>29</v>
      </c>
      <c r="E61" s="33" t="s">
        <v>124</v>
      </c>
      <c r="F61" s="34" t="s">
        <v>26</v>
      </c>
      <c r="G61" s="34">
        <v>42000</v>
      </c>
      <c r="H61" s="34">
        <v>724.92</v>
      </c>
      <c r="I61" s="34">
        <v>90</v>
      </c>
      <c r="J61" s="36">
        <v>1205.4000000000001</v>
      </c>
      <c r="K61" s="36">
        <v>1276.8</v>
      </c>
      <c r="L61" s="34">
        <v>439.69</v>
      </c>
      <c r="M61" s="34">
        <v>0</v>
      </c>
      <c r="N61" s="34">
        <v>0</v>
      </c>
      <c r="O61" s="34">
        <v>200</v>
      </c>
      <c r="P61" s="34">
        <v>1000</v>
      </c>
      <c r="Q61" s="34">
        <v>0</v>
      </c>
      <c r="R61" s="34">
        <f t="shared" si="2"/>
        <v>4936.8099999999995</v>
      </c>
      <c r="S61" s="34">
        <f t="shared" si="3"/>
        <v>37063.19</v>
      </c>
      <c r="X61" s="30"/>
    </row>
    <row r="62" spans="1:24" s="29" customFormat="1" ht="12" x14ac:dyDescent="0.2">
      <c r="A62" s="31">
        <v>56</v>
      </c>
      <c r="B62" s="32" t="s">
        <v>127</v>
      </c>
      <c r="C62" s="32" t="s">
        <v>126</v>
      </c>
      <c r="D62" s="33" t="s">
        <v>38</v>
      </c>
      <c r="E62" s="33" t="s">
        <v>124</v>
      </c>
      <c r="F62" s="34" t="s">
        <v>26</v>
      </c>
      <c r="G62" s="34">
        <v>47000</v>
      </c>
      <c r="H62" s="34">
        <v>1203.73</v>
      </c>
      <c r="I62" s="34">
        <v>130</v>
      </c>
      <c r="J62" s="36">
        <v>1348.9</v>
      </c>
      <c r="K62" s="36">
        <v>1428.8</v>
      </c>
      <c r="L62" s="34">
        <v>3077.83</v>
      </c>
      <c r="M62" s="34">
        <v>1512.45</v>
      </c>
      <c r="N62" s="34">
        <v>0</v>
      </c>
      <c r="O62" s="34">
        <v>200</v>
      </c>
      <c r="P62" s="34">
        <v>10502.55</v>
      </c>
      <c r="Q62" s="34">
        <v>0</v>
      </c>
      <c r="R62" s="34">
        <f t="shared" si="2"/>
        <v>19404.260000000002</v>
      </c>
      <c r="S62" s="34">
        <f t="shared" si="3"/>
        <v>27595.739999999998</v>
      </c>
      <c r="X62" s="30"/>
    </row>
    <row r="63" spans="1:24" s="29" customFormat="1" ht="12" x14ac:dyDescent="0.2">
      <c r="A63" s="31">
        <v>57</v>
      </c>
      <c r="B63" s="32" t="s">
        <v>128</v>
      </c>
      <c r="C63" s="32" t="s">
        <v>129</v>
      </c>
      <c r="D63" s="33" t="s">
        <v>29</v>
      </c>
      <c r="E63" s="33" t="s">
        <v>121</v>
      </c>
      <c r="F63" s="34" t="s">
        <v>26</v>
      </c>
      <c r="G63" s="34">
        <v>85000</v>
      </c>
      <c r="H63" s="34">
        <v>8198.9500000000007</v>
      </c>
      <c r="I63" s="34">
        <v>90</v>
      </c>
      <c r="J63" s="36">
        <v>2439.5</v>
      </c>
      <c r="K63" s="36">
        <v>2584</v>
      </c>
      <c r="L63" s="34">
        <v>2198.4499999999998</v>
      </c>
      <c r="M63" s="34">
        <v>1512.45</v>
      </c>
      <c r="N63" s="34">
        <v>0</v>
      </c>
      <c r="O63" s="34">
        <v>200</v>
      </c>
      <c r="P63" s="34">
        <v>8968.25</v>
      </c>
      <c r="Q63" s="34">
        <v>0</v>
      </c>
      <c r="R63" s="34">
        <f t="shared" si="2"/>
        <v>26191.600000000002</v>
      </c>
      <c r="S63" s="34">
        <f t="shared" si="3"/>
        <v>58808.399999999994</v>
      </c>
      <c r="X63" s="30"/>
    </row>
    <row r="64" spans="1:24" s="29" customFormat="1" ht="12" x14ac:dyDescent="0.2">
      <c r="A64" s="31">
        <v>58</v>
      </c>
      <c r="B64" s="32" t="s">
        <v>130</v>
      </c>
      <c r="C64" s="32" t="s">
        <v>123</v>
      </c>
      <c r="D64" s="33" t="s">
        <v>29</v>
      </c>
      <c r="E64" s="33" t="s">
        <v>124</v>
      </c>
      <c r="F64" s="34" t="s">
        <v>26</v>
      </c>
      <c r="G64" s="35">
        <v>32000</v>
      </c>
      <c r="H64" s="34">
        <v>0</v>
      </c>
      <c r="I64" s="34">
        <v>50</v>
      </c>
      <c r="J64" s="36">
        <v>918.4</v>
      </c>
      <c r="K64" s="36">
        <v>972.8</v>
      </c>
      <c r="L64" s="34">
        <v>0</v>
      </c>
      <c r="M64" s="34">
        <v>0</v>
      </c>
      <c r="N64" s="34">
        <v>0</v>
      </c>
      <c r="O64" s="34">
        <v>200</v>
      </c>
      <c r="P64" s="34">
        <v>8674.4700000000012</v>
      </c>
      <c r="Q64" s="34">
        <v>0</v>
      </c>
      <c r="R64" s="34">
        <f t="shared" si="2"/>
        <v>10815.670000000002</v>
      </c>
      <c r="S64" s="34">
        <f t="shared" si="3"/>
        <v>21184.329999999998</v>
      </c>
      <c r="X64" s="30"/>
    </row>
    <row r="65" spans="1:24" s="29" customFormat="1" ht="12" x14ac:dyDescent="0.2">
      <c r="A65" s="31">
        <v>59</v>
      </c>
      <c r="B65" s="32" t="s">
        <v>131</v>
      </c>
      <c r="C65" s="32" t="s">
        <v>123</v>
      </c>
      <c r="D65" s="33" t="s">
        <v>29</v>
      </c>
      <c r="E65" s="33" t="s">
        <v>124</v>
      </c>
      <c r="F65" s="34" t="s">
        <v>26</v>
      </c>
      <c r="G65" s="35">
        <v>32000</v>
      </c>
      <c r="H65" s="34">
        <v>0</v>
      </c>
      <c r="I65" s="34">
        <v>50</v>
      </c>
      <c r="J65" s="36">
        <v>918.4</v>
      </c>
      <c r="K65" s="36">
        <v>972.8</v>
      </c>
      <c r="L65" s="34">
        <v>0</v>
      </c>
      <c r="M65" s="34">
        <v>0</v>
      </c>
      <c r="N65" s="34">
        <v>0</v>
      </c>
      <c r="O65" s="34">
        <v>200</v>
      </c>
      <c r="P65" s="34">
        <v>3723.06</v>
      </c>
      <c r="Q65" s="34">
        <v>0</v>
      </c>
      <c r="R65" s="34">
        <f t="shared" si="2"/>
        <v>5864.26</v>
      </c>
      <c r="S65" s="34">
        <f t="shared" si="3"/>
        <v>26135.739999999998</v>
      </c>
      <c r="X65" s="30"/>
    </row>
    <row r="66" spans="1:24" s="29" customFormat="1" ht="12" x14ac:dyDescent="0.2">
      <c r="A66" s="31">
        <v>60</v>
      </c>
      <c r="B66" s="32" t="s">
        <v>132</v>
      </c>
      <c r="C66" s="32" t="s">
        <v>133</v>
      </c>
      <c r="D66" s="33" t="s">
        <v>29</v>
      </c>
      <c r="E66" s="33" t="s">
        <v>124</v>
      </c>
      <c r="F66" s="34" t="s">
        <v>26</v>
      </c>
      <c r="G66" s="35">
        <v>42000</v>
      </c>
      <c r="H66" s="34">
        <v>724.92</v>
      </c>
      <c r="I66" s="34">
        <v>50</v>
      </c>
      <c r="J66" s="36">
        <v>1205.4000000000001</v>
      </c>
      <c r="K66" s="36">
        <v>1276.8</v>
      </c>
      <c r="L66" s="34">
        <v>0</v>
      </c>
      <c r="M66" s="34">
        <v>0</v>
      </c>
      <c r="N66" s="34">
        <v>0</v>
      </c>
      <c r="O66" s="34">
        <v>200</v>
      </c>
      <c r="P66" s="34">
        <v>12003.54</v>
      </c>
      <c r="Q66" s="34">
        <v>0</v>
      </c>
      <c r="R66" s="34">
        <f t="shared" si="2"/>
        <v>15460.66</v>
      </c>
      <c r="S66" s="34">
        <f t="shared" si="3"/>
        <v>26539.34</v>
      </c>
      <c r="X66" s="30"/>
    </row>
    <row r="67" spans="1:24" s="29" customFormat="1" ht="12" x14ac:dyDescent="0.2">
      <c r="A67" s="31">
        <v>61</v>
      </c>
      <c r="B67" s="32" t="s">
        <v>134</v>
      </c>
      <c r="C67" s="32" t="s">
        <v>123</v>
      </c>
      <c r="D67" s="33" t="s">
        <v>29</v>
      </c>
      <c r="E67" s="33" t="s">
        <v>121</v>
      </c>
      <c r="F67" s="34" t="s">
        <v>26</v>
      </c>
      <c r="G67" s="35">
        <v>34000</v>
      </c>
      <c r="H67" s="34">
        <v>0</v>
      </c>
      <c r="I67" s="34">
        <v>50</v>
      </c>
      <c r="J67" s="36">
        <v>975.8</v>
      </c>
      <c r="K67" s="36">
        <v>1033.5999999999999</v>
      </c>
      <c r="L67" s="34">
        <v>1750.0150000000001</v>
      </c>
      <c r="M67" s="34">
        <v>0</v>
      </c>
      <c r="N67" s="34">
        <v>0</v>
      </c>
      <c r="O67" s="34">
        <v>200</v>
      </c>
      <c r="P67" s="34">
        <v>500</v>
      </c>
      <c r="Q67" s="34">
        <v>0</v>
      </c>
      <c r="R67" s="34">
        <f t="shared" si="2"/>
        <v>4509.415</v>
      </c>
      <c r="S67" s="34">
        <f t="shared" si="3"/>
        <v>29490.584999999999</v>
      </c>
      <c r="X67" s="30"/>
    </row>
    <row r="68" spans="1:24" s="29" customFormat="1" ht="12" x14ac:dyDescent="0.2">
      <c r="A68" s="31">
        <v>62</v>
      </c>
      <c r="B68" s="32" t="s">
        <v>135</v>
      </c>
      <c r="C68" s="32" t="s">
        <v>96</v>
      </c>
      <c r="D68" s="33" t="s">
        <v>29</v>
      </c>
      <c r="E68" s="33" t="s">
        <v>124</v>
      </c>
      <c r="F68" s="34" t="s">
        <v>26</v>
      </c>
      <c r="G68" s="35">
        <v>30000</v>
      </c>
      <c r="H68" s="34">
        <v>0</v>
      </c>
      <c r="I68" s="34">
        <v>50</v>
      </c>
      <c r="J68" s="36">
        <v>861</v>
      </c>
      <c r="K68" s="36">
        <v>912</v>
      </c>
      <c r="L68" s="34">
        <v>0</v>
      </c>
      <c r="M68" s="34">
        <v>0</v>
      </c>
      <c r="N68" s="34">
        <v>0</v>
      </c>
      <c r="O68" s="34">
        <v>200</v>
      </c>
      <c r="P68" s="34">
        <v>0</v>
      </c>
      <c r="Q68" s="34">
        <v>0</v>
      </c>
      <c r="R68" s="34">
        <f t="shared" si="2"/>
        <v>2023</v>
      </c>
      <c r="S68" s="34">
        <f t="shared" si="3"/>
        <v>27977</v>
      </c>
      <c r="X68" s="30"/>
    </row>
    <row r="69" spans="1:24" s="29" customFormat="1" ht="12" x14ac:dyDescent="0.2">
      <c r="A69" s="31">
        <v>63</v>
      </c>
      <c r="B69" s="32" t="s">
        <v>136</v>
      </c>
      <c r="C69" s="32" t="s">
        <v>123</v>
      </c>
      <c r="D69" s="33" t="s">
        <v>29</v>
      </c>
      <c r="E69" s="33" t="s">
        <v>121</v>
      </c>
      <c r="F69" s="34" t="s">
        <v>26</v>
      </c>
      <c r="G69" s="35">
        <v>30000</v>
      </c>
      <c r="H69" s="34">
        <v>0</v>
      </c>
      <c r="I69" s="34">
        <v>50</v>
      </c>
      <c r="J69" s="39">
        <v>861</v>
      </c>
      <c r="K69" s="39">
        <v>912</v>
      </c>
      <c r="L69" s="34">
        <v>0</v>
      </c>
      <c r="M69" s="34">
        <v>0</v>
      </c>
      <c r="N69" s="34">
        <v>0</v>
      </c>
      <c r="O69" s="34">
        <v>200</v>
      </c>
      <c r="P69" s="34">
        <v>0</v>
      </c>
      <c r="Q69" s="34">
        <v>0</v>
      </c>
      <c r="R69" s="34">
        <f t="shared" si="2"/>
        <v>2023</v>
      </c>
      <c r="S69" s="34">
        <f t="shared" si="3"/>
        <v>27977</v>
      </c>
      <c r="X69" s="30"/>
    </row>
    <row r="70" spans="1:24" s="29" customFormat="1" ht="12" x14ac:dyDescent="0.2">
      <c r="A70" s="31">
        <v>64</v>
      </c>
      <c r="B70" s="32" t="s">
        <v>137</v>
      </c>
      <c r="C70" s="32" t="s">
        <v>138</v>
      </c>
      <c r="D70" s="33" t="s">
        <v>29</v>
      </c>
      <c r="E70" s="33" t="s">
        <v>124</v>
      </c>
      <c r="F70" s="34" t="s">
        <v>30</v>
      </c>
      <c r="G70" s="35">
        <v>50000</v>
      </c>
      <c r="H70" s="34">
        <v>1854</v>
      </c>
      <c r="I70" s="34">
        <v>50</v>
      </c>
      <c r="J70" s="36">
        <v>1435</v>
      </c>
      <c r="K70" s="36">
        <v>1520</v>
      </c>
      <c r="L70" s="34">
        <v>0</v>
      </c>
      <c r="M70" s="34">
        <v>0</v>
      </c>
      <c r="N70" s="34">
        <v>0</v>
      </c>
      <c r="O70" s="34">
        <v>0</v>
      </c>
      <c r="P70" s="34">
        <v>0</v>
      </c>
      <c r="Q70" s="34">
        <v>0</v>
      </c>
      <c r="R70" s="34">
        <f t="shared" si="2"/>
        <v>4859</v>
      </c>
      <c r="S70" s="34">
        <f t="shared" si="3"/>
        <v>45141</v>
      </c>
      <c r="X70" s="30"/>
    </row>
    <row r="71" spans="1:24" s="29" customFormat="1" ht="12" x14ac:dyDescent="0.2">
      <c r="A71" s="31">
        <v>65</v>
      </c>
      <c r="B71" s="32" t="s">
        <v>139</v>
      </c>
      <c r="C71" s="32" t="s">
        <v>140</v>
      </c>
      <c r="D71" s="33" t="s">
        <v>38</v>
      </c>
      <c r="E71" s="33" t="s">
        <v>141</v>
      </c>
      <c r="F71" s="34" t="s">
        <v>26</v>
      </c>
      <c r="G71" s="34">
        <v>170000</v>
      </c>
      <c r="H71" s="34">
        <v>28627.24</v>
      </c>
      <c r="I71" s="34">
        <v>50</v>
      </c>
      <c r="J71" s="36">
        <v>4879</v>
      </c>
      <c r="K71" s="36">
        <v>4943.8</v>
      </c>
      <c r="L71" s="34">
        <f>1986.06+879.38</f>
        <v>2865.44</v>
      </c>
      <c r="M71" s="34">
        <v>0</v>
      </c>
      <c r="N71" s="34">
        <v>0</v>
      </c>
      <c r="O71" s="34">
        <v>200</v>
      </c>
      <c r="P71" s="34">
        <v>33508.26</v>
      </c>
      <c r="Q71" s="34">
        <v>0</v>
      </c>
      <c r="R71" s="34">
        <f t="shared" ref="R71:R92" si="4">+SUM(H71:P71)</f>
        <v>75073.74000000002</v>
      </c>
      <c r="S71" s="34">
        <f t="shared" ref="S71:S102" si="5">SUM(G71+Q71-R71)</f>
        <v>94926.25999999998</v>
      </c>
      <c r="X71" s="30"/>
    </row>
    <row r="72" spans="1:24" s="29" customFormat="1" ht="12" x14ac:dyDescent="0.2">
      <c r="A72" s="31">
        <v>66</v>
      </c>
      <c r="B72" s="32" t="s">
        <v>142</v>
      </c>
      <c r="C72" s="32" t="s">
        <v>143</v>
      </c>
      <c r="D72" s="33" t="s">
        <v>29</v>
      </c>
      <c r="E72" s="33" t="s">
        <v>141</v>
      </c>
      <c r="F72" s="34" t="s">
        <v>30</v>
      </c>
      <c r="G72" s="34">
        <v>85000</v>
      </c>
      <c r="H72" s="34">
        <v>8577.06</v>
      </c>
      <c r="I72" s="34">
        <v>90</v>
      </c>
      <c r="J72" s="36">
        <v>2439.5</v>
      </c>
      <c r="K72" s="36">
        <v>2584</v>
      </c>
      <c r="L72" s="34">
        <v>2638.14</v>
      </c>
      <c r="M72" s="34">
        <v>0</v>
      </c>
      <c r="N72" s="34">
        <v>0</v>
      </c>
      <c r="O72" s="34">
        <v>200</v>
      </c>
      <c r="P72" s="34">
        <v>10000</v>
      </c>
      <c r="Q72" s="34">
        <v>0</v>
      </c>
      <c r="R72" s="34">
        <f t="shared" si="4"/>
        <v>26528.699999999997</v>
      </c>
      <c r="S72" s="34">
        <f t="shared" si="5"/>
        <v>58471.3</v>
      </c>
      <c r="X72" s="30"/>
    </row>
    <row r="73" spans="1:24" s="29" customFormat="1" ht="12" x14ac:dyDescent="0.2">
      <c r="A73" s="31">
        <v>67</v>
      </c>
      <c r="B73" s="32" t="s">
        <v>144</v>
      </c>
      <c r="C73" s="32" t="s">
        <v>145</v>
      </c>
      <c r="D73" s="33" t="s">
        <v>29</v>
      </c>
      <c r="E73" s="33" t="s">
        <v>146</v>
      </c>
      <c r="F73" s="34" t="s">
        <v>30</v>
      </c>
      <c r="G73" s="35">
        <v>170000</v>
      </c>
      <c r="H73" s="34">
        <v>28627.24</v>
      </c>
      <c r="I73" s="34">
        <v>50</v>
      </c>
      <c r="J73" s="36">
        <v>4879</v>
      </c>
      <c r="K73" s="36">
        <v>4943.8</v>
      </c>
      <c r="L73" s="34">
        <v>439.69</v>
      </c>
      <c r="M73" s="34">
        <v>0</v>
      </c>
      <c r="N73" s="34">
        <v>0</v>
      </c>
      <c r="O73" s="34">
        <v>200</v>
      </c>
      <c r="P73" s="34">
        <v>4000</v>
      </c>
      <c r="Q73" s="34">
        <v>0</v>
      </c>
      <c r="R73" s="34">
        <f t="shared" si="4"/>
        <v>43139.73000000001</v>
      </c>
      <c r="S73" s="34">
        <f t="shared" si="5"/>
        <v>126860.26999999999</v>
      </c>
      <c r="X73" s="30"/>
    </row>
    <row r="74" spans="1:24" s="29" customFormat="1" ht="12" x14ac:dyDescent="0.2">
      <c r="A74" s="31">
        <v>68</v>
      </c>
      <c r="B74" s="32" t="s">
        <v>147</v>
      </c>
      <c r="C74" s="32" t="s">
        <v>148</v>
      </c>
      <c r="D74" s="33" t="s">
        <v>29</v>
      </c>
      <c r="E74" s="33" t="s">
        <v>146</v>
      </c>
      <c r="F74" s="34" t="s">
        <v>30</v>
      </c>
      <c r="G74" s="34">
        <v>70000</v>
      </c>
      <c r="H74" s="34">
        <v>5368.45</v>
      </c>
      <c r="I74" s="34">
        <v>50</v>
      </c>
      <c r="J74" s="36">
        <v>2009</v>
      </c>
      <c r="K74" s="36">
        <v>2128</v>
      </c>
      <c r="L74" s="34">
        <v>18502.162500000002</v>
      </c>
      <c r="M74" s="34">
        <v>0</v>
      </c>
      <c r="N74" s="34">
        <v>0</v>
      </c>
      <c r="O74" s="34">
        <v>0</v>
      </c>
      <c r="P74" s="34">
        <v>0</v>
      </c>
      <c r="Q74" s="34">
        <v>0</v>
      </c>
      <c r="R74" s="34">
        <f t="shared" si="4"/>
        <v>28057.612500000003</v>
      </c>
      <c r="S74" s="34">
        <f t="shared" si="5"/>
        <v>41942.387499999997</v>
      </c>
      <c r="X74" s="30"/>
    </row>
    <row r="75" spans="1:24" s="29" customFormat="1" ht="12" x14ac:dyDescent="0.2">
      <c r="A75" s="31">
        <v>69</v>
      </c>
      <c r="B75" s="32" t="s">
        <v>149</v>
      </c>
      <c r="C75" s="32" t="s">
        <v>150</v>
      </c>
      <c r="D75" s="33" t="s">
        <v>29</v>
      </c>
      <c r="E75" s="33" t="s">
        <v>146</v>
      </c>
      <c r="F75" s="34" t="s">
        <v>30</v>
      </c>
      <c r="G75" s="35">
        <v>55000</v>
      </c>
      <c r="H75" s="34">
        <v>2559.6799999999998</v>
      </c>
      <c r="I75" s="34">
        <v>50</v>
      </c>
      <c r="J75" s="36">
        <v>1578.5</v>
      </c>
      <c r="K75" s="36">
        <v>1672</v>
      </c>
      <c r="L75" s="34">
        <v>2189.7049999999999</v>
      </c>
      <c r="M75" s="34">
        <v>0</v>
      </c>
      <c r="N75" s="34">
        <v>0</v>
      </c>
      <c r="O75" s="34">
        <v>0</v>
      </c>
      <c r="P75" s="34">
        <v>3000</v>
      </c>
      <c r="Q75" s="34">
        <v>0</v>
      </c>
      <c r="R75" s="34">
        <f t="shared" si="4"/>
        <v>11049.885</v>
      </c>
      <c r="S75" s="34">
        <f t="shared" si="5"/>
        <v>43950.114999999998</v>
      </c>
      <c r="X75" s="30"/>
    </row>
    <row r="76" spans="1:24" s="29" customFormat="1" ht="12" x14ac:dyDescent="0.2">
      <c r="A76" s="31">
        <v>70</v>
      </c>
      <c r="B76" s="32" t="s">
        <v>151</v>
      </c>
      <c r="C76" s="32" t="s">
        <v>150</v>
      </c>
      <c r="D76" s="33" t="s">
        <v>29</v>
      </c>
      <c r="E76" s="33" t="s">
        <v>146</v>
      </c>
      <c r="F76" s="34" t="s">
        <v>26</v>
      </c>
      <c r="G76" s="35">
        <v>42000</v>
      </c>
      <c r="H76" s="34">
        <v>724.92</v>
      </c>
      <c r="I76" s="34">
        <v>50</v>
      </c>
      <c r="J76" s="36">
        <v>1205.4000000000001</v>
      </c>
      <c r="K76" s="36">
        <v>1276.8</v>
      </c>
      <c r="L76" s="34">
        <v>0</v>
      </c>
      <c r="M76" s="34">
        <v>0</v>
      </c>
      <c r="N76" s="34">
        <v>0</v>
      </c>
      <c r="O76" s="34">
        <v>200</v>
      </c>
      <c r="P76" s="34">
        <v>15000</v>
      </c>
      <c r="Q76" s="34">
        <v>0</v>
      </c>
      <c r="R76" s="34">
        <f t="shared" si="4"/>
        <v>18457.12</v>
      </c>
      <c r="S76" s="34">
        <f t="shared" si="5"/>
        <v>23542.880000000001</v>
      </c>
      <c r="X76" s="38"/>
    </row>
    <row r="77" spans="1:24" s="29" customFormat="1" ht="12" x14ac:dyDescent="0.2">
      <c r="A77" s="31">
        <v>71</v>
      </c>
      <c r="B77" s="32" t="s">
        <v>152</v>
      </c>
      <c r="C77" s="32" t="s">
        <v>153</v>
      </c>
      <c r="D77" s="33" t="s">
        <v>29</v>
      </c>
      <c r="E77" s="33" t="s">
        <v>154</v>
      </c>
      <c r="F77" s="34" t="s">
        <v>30</v>
      </c>
      <c r="G77" s="35">
        <v>125000</v>
      </c>
      <c r="H77" s="34">
        <v>17229.84</v>
      </c>
      <c r="I77" s="34">
        <v>50</v>
      </c>
      <c r="J77" s="36">
        <v>3587.5</v>
      </c>
      <c r="K77" s="36">
        <v>3800</v>
      </c>
      <c r="L77" s="34">
        <v>3517.52</v>
      </c>
      <c r="M77" s="34">
        <f>1512.45*2</f>
        <v>3024.9</v>
      </c>
      <c r="N77" s="34">
        <v>0</v>
      </c>
      <c r="O77" s="34">
        <v>200</v>
      </c>
      <c r="P77" s="34">
        <v>5000</v>
      </c>
      <c r="Q77" s="34">
        <v>0</v>
      </c>
      <c r="R77" s="34">
        <f t="shared" si="4"/>
        <v>36409.760000000002</v>
      </c>
      <c r="S77" s="34">
        <f t="shared" si="5"/>
        <v>88590.239999999991</v>
      </c>
      <c r="X77" s="30"/>
    </row>
    <row r="78" spans="1:24" s="29" customFormat="1" ht="12" x14ac:dyDescent="0.2">
      <c r="A78" s="31">
        <v>72</v>
      </c>
      <c r="B78" s="32" t="s">
        <v>155</v>
      </c>
      <c r="C78" s="32" t="s">
        <v>156</v>
      </c>
      <c r="D78" s="33" t="s">
        <v>29</v>
      </c>
      <c r="E78" s="33" t="s">
        <v>157</v>
      </c>
      <c r="F78" s="34" t="s">
        <v>26</v>
      </c>
      <c r="G78" s="35">
        <v>115000</v>
      </c>
      <c r="H78" s="34">
        <v>15633.81</v>
      </c>
      <c r="I78" s="34">
        <v>50</v>
      </c>
      <c r="J78" s="36">
        <v>3300.5</v>
      </c>
      <c r="K78" s="36">
        <v>3496</v>
      </c>
      <c r="L78" s="34">
        <v>2620.65</v>
      </c>
      <c r="M78" s="34">
        <v>0</v>
      </c>
      <c r="N78" s="34">
        <v>0</v>
      </c>
      <c r="O78" s="34">
        <v>0</v>
      </c>
      <c r="P78" s="34">
        <v>0</v>
      </c>
      <c r="Q78" s="34">
        <v>0</v>
      </c>
      <c r="R78" s="34">
        <f t="shared" si="4"/>
        <v>25100.959999999999</v>
      </c>
      <c r="S78" s="34">
        <f t="shared" si="5"/>
        <v>89899.040000000008</v>
      </c>
      <c r="X78" s="30"/>
    </row>
    <row r="79" spans="1:24" s="29" customFormat="1" ht="12" x14ac:dyDescent="0.2">
      <c r="A79" s="31">
        <v>73</v>
      </c>
      <c r="B79" s="32" t="s">
        <v>158</v>
      </c>
      <c r="C79" s="32" t="s">
        <v>159</v>
      </c>
      <c r="D79" s="33" t="s">
        <v>38</v>
      </c>
      <c r="E79" s="33" t="s">
        <v>160</v>
      </c>
      <c r="F79" s="34" t="s">
        <v>26</v>
      </c>
      <c r="G79" s="34">
        <v>138592</v>
      </c>
      <c r="H79" s="34">
        <v>21183.24</v>
      </c>
      <c r="I79" s="34">
        <v>90</v>
      </c>
      <c r="J79" s="36">
        <v>3977.59</v>
      </c>
      <c r="K79" s="36">
        <v>4213.2</v>
      </c>
      <c r="L79" s="34">
        <v>1319.07</v>
      </c>
      <c r="M79" s="34">
        <v>0</v>
      </c>
      <c r="N79" s="34">
        <v>0</v>
      </c>
      <c r="O79" s="34">
        <v>200</v>
      </c>
      <c r="P79" s="34">
        <v>0</v>
      </c>
      <c r="Q79" s="34">
        <v>0</v>
      </c>
      <c r="R79" s="34">
        <f t="shared" si="4"/>
        <v>30983.100000000002</v>
      </c>
      <c r="S79" s="34">
        <f t="shared" si="5"/>
        <v>107608.9</v>
      </c>
      <c r="X79" s="30"/>
    </row>
    <row r="80" spans="1:24" s="29" customFormat="1" ht="12" x14ac:dyDescent="0.2">
      <c r="A80" s="31">
        <v>74</v>
      </c>
      <c r="B80" s="32" t="s">
        <v>161</v>
      </c>
      <c r="C80" s="32" t="s">
        <v>162</v>
      </c>
      <c r="D80" s="33" t="s">
        <v>38</v>
      </c>
      <c r="E80" s="33" t="s">
        <v>160</v>
      </c>
      <c r="F80" s="34" t="s">
        <v>30</v>
      </c>
      <c r="G80" s="34">
        <v>85000</v>
      </c>
      <c r="H80" s="34">
        <v>8577.06</v>
      </c>
      <c r="I80" s="34">
        <v>50</v>
      </c>
      <c r="J80" s="36">
        <v>2439.5</v>
      </c>
      <c r="K80" s="36">
        <v>2584</v>
      </c>
      <c r="L80" s="34">
        <v>1758.76</v>
      </c>
      <c r="M80" s="34">
        <v>0</v>
      </c>
      <c r="N80" s="34">
        <v>0</v>
      </c>
      <c r="O80" s="34">
        <v>200</v>
      </c>
      <c r="P80" s="34">
        <v>1000</v>
      </c>
      <c r="Q80" s="34">
        <v>0</v>
      </c>
      <c r="R80" s="34">
        <f t="shared" si="4"/>
        <v>16609.32</v>
      </c>
      <c r="S80" s="34">
        <f t="shared" si="5"/>
        <v>68390.679999999993</v>
      </c>
      <c r="X80" s="30"/>
    </row>
    <row r="81" spans="1:24" s="29" customFormat="1" ht="12" x14ac:dyDescent="0.2">
      <c r="A81" s="31">
        <v>75</v>
      </c>
      <c r="B81" s="32" t="s">
        <v>163</v>
      </c>
      <c r="C81" s="32" t="s">
        <v>162</v>
      </c>
      <c r="D81" s="33" t="s">
        <v>38</v>
      </c>
      <c r="E81" s="33" t="s">
        <v>160</v>
      </c>
      <c r="F81" s="34" t="s">
        <v>30</v>
      </c>
      <c r="G81" s="34">
        <v>85000</v>
      </c>
      <c r="H81" s="34">
        <v>8198.9500000000007</v>
      </c>
      <c r="I81" s="34">
        <v>130</v>
      </c>
      <c r="J81" s="36">
        <v>2439.5</v>
      </c>
      <c r="K81" s="36">
        <v>2584</v>
      </c>
      <c r="L81" s="34">
        <v>1319.07</v>
      </c>
      <c r="M81" s="34">
        <v>1512.45</v>
      </c>
      <c r="N81" s="34">
        <v>0</v>
      </c>
      <c r="O81" s="34">
        <v>0</v>
      </c>
      <c r="P81" s="34">
        <v>6054.67</v>
      </c>
      <c r="Q81" s="34">
        <v>0</v>
      </c>
      <c r="R81" s="34">
        <f t="shared" si="4"/>
        <v>22238.639999999999</v>
      </c>
      <c r="S81" s="34">
        <f t="shared" si="5"/>
        <v>62761.36</v>
      </c>
      <c r="X81" s="30"/>
    </row>
    <row r="82" spans="1:24" s="29" customFormat="1" ht="12" x14ac:dyDescent="0.2">
      <c r="A82" s="31">
        <v>76</v>
      </c>
      <c r="B82" s="32" t="s">
        <v>164</v>
      </c>
      <c r="C82" s="37" t="s">
        <v>162</v>
      </c>
      <c r="D82" s="33" t="s">
        <v>29</v>
      </c>
      <c r="E82" s="33" t="s">
        <v>160</v>
      </c>
      <c r="F82" s="34" t="s">
        <v>30</v>
      </c>
      <c r="G82" s="35">
        <v>65000</v>
      </c>
      <c r="H82" s="34">
        <v>4427.55</v>
      </c>
      <c r="I82" s="34">
        <v>50</v>
      </c>
      <c r="J82" s="36">
        <v>1865.5</v>
      </c>
      <c r="K82" s="36">
        <v>1976</v>
      </c>
      <c r="L82" s="34">
        <v>0</v>
      </c>
      <c r="M82" s="34">
        <v>0</v>
      </c>
      <c r="N82" s="34">
        <v>0</v>
      </c>
      <c r="O82" s="34">
        <v>200</v>
      </c>
      <c r="P82" s="34">
        <v>7034.6</v>
      </c>
      <c r="Q82" s="34">
        <v>0</v>
      </c>
      <c r="R82" s="34">
        <f t="shared" si="4"/>
        <v>15553.65</v>
      </c>
      <c r="S82" s="34">
        <f t="shared" si="5"/>
        <v>49446.35</v>
      </c>
      <c r="X82" s="30"/>
    </row>
    <row r="83" spans="1:24" s="29" customFormat="1" ht="12" x14ac:dyDescent="0.2">
      <c r="A83" s="31">
        <v>77</v>
      </c>
      <c r="B83" s="32" t="s">
        <v>248</v>
      </c>
      <c r="C83" s="32" t="s">
        <v>96</v>
      </c>
      <c r="D83" s="33" t="s">
        <v>29</v>
      </c>
      <c r="E83" s="33" t="s">
        <v>160</v>
      </c>
      <c r="F83" s="34" t="s">
        <v>30</v>
      </c>
      <c r="G83" s="35">
        <v>25000</v>
      </c>
      <c r="H83" s="34">
        <v>0</v>
      </c>
      <c r="I83" s="34">
        <v>50</v>
      </c>
      <c r="J83" s="36">
        <v>717.5</v>
      </c>
      <c r="K83" s="36">
        <v>760</v>
      </c>
      <c r="L83" s="34">
        <v>1310.325</v>
      </c>
      <c r="M83" s="34">
        <v>0</v>
      </c>
      <c r="N83" s="34">
        <v>0</v>
      </c>
      <c r="O83" s="34">
        <v>200</v>
      </c>
      <c r="P83" s="34">
        <v>2707.84</v>
      </c>
      <c r="Q83" s="34">
        <v>0</v>
      </c>
      <c r="R83" s="34">
        <f t="shared" si="4"/>
        <v>5745.665</v>
      </c>
      <c r="S83" s="34">
        <f t="shared" si="5"/>
        <v>19254.334999999999</v>
      </c>
      <c r="X83" s="30"/>
    </row>
    <row r="84" spans="1:24" s="29" customFormat="1" ht="12" x14ac:dyDescent="0.2">
      <c r="A84" s="31">
        <v>78</v>
      </c>
      <c r="B84" s="32" t="s">
        <v>165</v>
      </c>
      <c r="C84" s="32" t="s">
        <v>166</v>
      </c>
      <c r="D84" s="33" t="s">
        <v>29</v>
      </c>
      <c r="E84" s="33" t="s">
        <v>167</v>
      </c>
      <c r="F84" s="34" t="s">
        <v>26</v>
      </c>
      <c r="G84" s="35">
        <v>125000</v>
      </c>
      <c r="H84" s="34">
        <v>17986.060000000001</v>
      </c>
      <c r="I84" s="34">
        <v>50</v>
      </c>
      <c r="J84" s="36">
        <v>3587.5</v>
      </c>
      <c r="K84" s="36">
        <v>3800</v>
      </c>
      <c r="L84" s="34">
        <v>879.38</v>
      </c>
      <c r="M84" s="34">
        <v>0</v>
      </c>
      <c r="N84" s="34">
        <v>0</v>
      </c>
      <c r="O84" s="34">
        <v>200</v>
      </c>
      <c r="P84" s="34">
        <v>0</v>
      </c>
      <c r="Q84" s="34">
        <v>0</v>
      </c>
      <c r="R84" s="34">
        <f t="shared" si="4"/>
        <v>26502.940000000002</v>
      </c>
      <c r="S84" s="34">
        <f t="shared" si="5"/>
        <v>98497.06</v>
      </c>
      <c r="X84" s="30"/>
    </row>
    <row r="85" spans="1:24" s="29" customFormat="1" ht="12" x14ac:dyDescent="0.2">
      <c r="A85" s="31">
        <v>79</v>
      </c>
      <c r="B85" s="32" t="s">
        <v>168</v>
      </c>
      <c r="C85" s="32" t="s">
        <v>169</v>
      </c>
      <c r="D85" s="33" t="s">
        <v>38</v>
      </c>
      <c r="E85" s="33" t="s">
        <v>167</v>
      </c>
      <c r="F85" s="34" t="s">
        <v>30</v>
      </c>
      <c r="G85" s="34">
        <v>85000</v>
      </c>
      <c r="H85" s="34">
        <v>8577.06</v>
      </c>
      <c r="I85" s="34">
        <v>90</v>
      </c>
      <c r="J85" s="36">
        <v>2439.5</v>
      </c>
      <c r="K85" s="36">
        <v>2584</v>
      </c>
      <c r="L85" s="34">
        <v>0</v>
      </c>
      <c r="M85" s="34">
        <v>0</v>
      </c>
      <c r="N85" s="34">
        <v>0</v>
      </c>
      <c r="O85" s="34">
        <v>200</v>
      </c>
      <c r="P85" s="34">
        <v>11818.37</v>
      </c>
      <c r="Q85" s="34">
        <v>0</v>
      </c>
      <c r="R85" s="34">
        <f t="shared" si="4"/>
        <v>25708.93</v>
      </c>
      <c r="S85" s="34">
        <f t="shared" si="5"/>
        <v>59291.07</v>
      </c>
      <c r="X85" s="30"/>
    </row>
    <row r="86" spans="1:24" s="29" customFormat="1" ht="12" x14ac:dyDescent="0.2">
      <c r="A86" s="31">
        <v>80</v>
      </c>
      <c r="B86" s="32" t="s">
        <v>170</v>
      </c>
      <c r="C86" s="32" t="s">
        <v>171</v>
      </c>
      <c r="D86" s="33" t="s">
        <v>29</v>
      </c>
      <c r="E86" s="33" t="s">
        <v>167</v>
      </c>
      <c r="F86" s="34" t="s">
        <v>30</v>
      </c>
      <c r="G86" s="35">
        <v>55000</v>
      </c>
      <c r="H86" s="34">
        <v>2559.6799999999998</v>
      </c>
      <c r="I86" s="34">
        <v>50</v>
      </c>
      <c r="J86" s="36">
        <v>1578.5</v>
      </c>
      <c r="K86" s="36">
        <v>1672</v>
      </c>
      <c r="L86" s="34">
        <v>0</v>
      </c>
      <c r="M86" s="34">
        <v>0</v>
      </c>
      <c r="N86" s="34">
        <v>0</v>
      </c>
      <c r="O86" s="34">
        <v>0</v>
      </c>
      <c r="P86" s="34">
        <v>5000</v>
      </c>
      <c r="Q86" s="34">
        <v>0</v>
      </c>
      <c r="R86" s="34">
        <f t="shared" si="4"/>
        <v>10860.18</v>
      </c>
      <c r="S86" s="34">
        <f t="shared" si="5"/>
        <v>44139.82</v>
      </c>
      <c r="X86" s="30"/>
    </row>
    <row r="87" spans="1:24" s="29" customFormat="1" ht="12" x14ac:dyDescent="0.2">
      <c r="A87" s="31">
        <v>81</v>
      </c>
      <c r="B87" s="32" t="s">
        <v>172</v>
      </c>
      <c r="C87" s="32" t="s">
        <v>171</v>
      </c>
      <c r="D87" s="33" t="s">
        <v>29</v>
      </c>
      <c r="E87" s="33" t="s">
        <v>167</v>
      </c>
      <c r="F87" s="34" t="s">
        <v>30</v>
      </c>
      <c r="G87" s="34">
        <v>47000</v>
      </c>
      <c r="H87" s="34">
        <v>1430.6</v>
      </c>
      <c r="I87" s="34">
        <v>50</v>
      </c>
      <c r="J87" s="36">
        <v>1348.9</v>
      </c>
      <c r="K87" s="36">
        <v>1428.8</v>
      </c>
      <c r="L87" s="34">
        <v>439.69</v>
      </c>
      <c r="M87" s="34">
        <v>0</v>
      </c>
      <c r="N87" s="34">
        <v>0</v>
      </c>
      <c r="O87" s="34">
        <v>200</v>
      </c>
      <c r="P87" s="34">
        <v>0</v>
      </c>
      <c r="Q87" s="34">
        <v>0</v>
      </c>
      <c r="R87" s="34">
        <f t="shared" si="4"/>
        <v>4897.99</v>
      </c>
      <c r="S87" s="34">
        <f t="shared" si="5"/>
        <v>42102.01</v>
      </c>
      <c r="X87" s="30"/>
    </row>
    <row r="88" spans="1:24" s="29" customFormat="1" ht="12" x14ac:dyDescent="0.2">
      <c r="A88" s="31">
        <v>82</v>
      </c>
      <c r="B88" s="32" t="s">
        <v>173</v>
      </c>
      <c r="C88" s="32" t="s">
        <v>96</v>
      </c>
      <c r="D88" s="33" t="s">
        <v>29</v>
      </c>
      <c r="E88" s="33" t="s">
        <v>167</v>
      </c>
      <c r="F88" s="34" t="s">
        <v>26</v>
      </c>
      <c r="G88" s="35">
        <v>45000</v>
      </c>
      <c r="H88" s="34">
        <v>1148.33</v>
      </c>
      <c r="I88" s="34">
        <v>50</v>
      </c>
      <c r="J88" s="36">
        <v>1291.5</v>
      </c>
      <c r="K88" s="36">
        <v>1368</v>
      </c>
      <c r="L88" s="34">
        <v>0</v>
      </c>
      <c r="M88" s="34">
        <v>0</v>
      </c>
      <c r="N88" s="34">
        <v>0</v>
      </c>
      <c r="O88" s="34">
        <v>200</v>
      </c>
      <c r="P88" s="34"/>
      <c r="Q88" s="34">
        <v>0</v>
      </c>
      <c r="R88" s="34">
        <f t="shared" si="4"/>
        <v>4057.83</v>
      </c>
      <c r="S88" s="34">
        <f t="shared" si="5"/>
        <v>40942.17</v>
      </c>
      <c r="X88" s="30"/>
    </row>
    <row r="89" spans="1:24" s="29" customFormat="1" ht="12" x14ac:dyDescent="0.2">
      <c r="A89" s="31">
        <v>83</v>
      </c>
      <c r="B89" s="32" t="s">
        <v>174</v>
      </c>
      <c r="C89" s="32" t="s">
        <v>175</v>
      </c>
      <c r="D89" s="33" t="s">
        <v>29</v>
      </c>
      <c r="E89" s="33" t="s">
        <v>176</v>
      </c>
      <c r="F89" s="34" t="s">
        <v>26</v>
      </c>
      <c r="G89" s="35">
        <v>75000</v>
      </c>
      <c r="H89" s="34">
        <v>6309.35</v>
      </c>
      <c r="I89" s="34">
        <v>50</v>
      </c>
      <c r="J89" s="36">
        <v>2152.5</v>
      </c>
      <c r="K89" s="36">
        <v>2280</v>
      </c>
      <c r="L89" s="34">
        <v>655.16250000000002</v>
      </c>
      <c r="M89" s="34">
        <v>0</v>
      </c>
      <c r="N89" s="34">
        <v>0</v>
      </c>
      <c r="O89" s="34">
        <v>0</v>
      </c>
      <c r="P89" s="34">
        <v>10350.200000000001</v>
      </c>
      <c r="Q89" s="34">
        <v>0</v>
      </c>
      <c r="R89" s="34">
        <f t="shared" si="4"/>
        <v>21797.212500000001</v>
      </c>
      <c r="S89" s="34">
        <f t="shared" si="5"/>
        <v>53202.787499999999</v>
      </c>
      <c r="X89" s="30"/>
    </row>
    <row r="90" spans="1:24" s="29" customFormat="1" ht="12" x14ac:dyDescent="0.2">
      <c r="A90" s="31">
        <v>84</v>
      </c>
      <c r="B90" s="32" t="s">
        <v>177</v>
      </c>
      <c r="C90" s="32" t="s">
        <v>175</v>
      </c>
      <c r="D90" s="33" t="s">
        <v>29</v>
      </c>
      <c r="E90" s="33" t="s">
        <v>176</v>
      </c>
      <c r="F90" s="34" t="s">
        <v>30</v>
      </c>
      <c r="G90" s="35">
        <v>75000</v>
      </c>
      <c r="H90" s="34">
        <v>6006.86</v>
      </c>
      <c r="I90" s="34">
        <v>50</v>
      </c>
      <c r="J90" s="36">
        <v>2152.5</v>
      </c>
      <c r="K90" s="36">
        <v>2280</v>
      </c>
      <c r="L90" s="34">
        <v>1750.0150000000001</v>
      </c>
      <c r="M90" s="34">
        <v>1512.45</v>
      </c>
      <c r="N90" s="34">
        <v>0</v>
      </c>
      <c r="O90" s="34">
        <v>0</v>
      </c>
      <c r="P90" s="34">
        <v>0</v>
      </c>
      <c r="Q90" s="34">
        <v>0</v>
      </c>
      <c r="R90" s="34">
        <f t="shared" si="4"/>
        <v>13751.825000000001</v>
      </c>
      <c r="S90" s="34">
        <f t="shared" si="5"/>
        <v>61248.175000000003</v>
      </c>
      <c r="X90" s="30"/>
    </row>
    <row r="91" spans="1:24" s="29" customFormat="1" ht="12" x14ac:dyDescent="0.2">
      <c r="A91" s="31">
        <v>85</v>
      </c>
      <c r="B91" s="32" t="s">
        <v>178</v>
      </c>
      <c r="C91" s="32" t="s">
        <v>179</v>
      </c>
      <c r="D91" s="33" t="s">
        <v>29</v>
      </c>
      <c r="E91" s="33" t="s">
        <v>176</v>
      </c>
      <c r="F91" s="34" t="s">
        <v>26</v>
      </c>
      <c r="G91" s="35">
        <v>65000</v>
      </c>
      <c r="H91" s="34">
        <v>4427.55</v>
      </c>
      <c r="I91" s="34">
        <v>50</v>
      </c>
      <c r="J91" s="36">
        <v>1865.5</v>
      </c>
      <c r="K91" s="36">
        <v>1976</v>
      </c>
      <c r="L91" s="34">
        <v>0</v>
      </c>
      <c r="M91" s="34">
        <v>0</v>
      </c>
      <c r="N91" s="34">
        <v>0</v>
      </c>
      <c r="O91" s="34">
        <v>200</v>
      </c>
      <c r="P91" s="34">
        <v>0</v>
      </c>
      <c r="Q91" s="34">
        <v>0</v>
      </c>
      <c r="R91" s="34">
        <f t="shared" si="4"/>
        <v>8519.0499999999993</v>
      </c>
      <c r="S91" s="34">
        <f t="shared" si="5"/>
        <v>56480.95</v>
      </c>
      <c r="X91" s="30"/>
    </row>
    <row r="92" spans="1:24" s="29" customFormat="1" ht="12" x14ac:dyDescent="0.2">
      <c r="A92" s="31">
        <v>86</v>
      </c>
      <c r="B92" s="32" t="s">
        <v>180</v>
      </c>
      <c r="C92" s="32" t="s">
        <v>181</v>
      </c>
      <c r="D92" s="33" t="s">
        <v>29</v>
      </c>
      <c r="E92" s="33" t="s">
        <v>176</v>
      </c>
      <c r="F92" s="34" t="s">
        <v>26</v>
      </c>
      <c r="G92" s="35">
        <v>40000</v>
      </c>
      <c r="H92" s="34">
        <v>442.65</v>
      </c>
      <c r="I92" s="34">
        <v>50</v>
      </c>
      <c r="J92" s="36">
        <v>1148</v>
      </c>
      <c r="K92" s="36">
        <v>1216</v>
      </c>
      <c r="L92" s="34">
        <v>439.69</v>
      </c>
      <c r="M92" s="34">
        <v>0</v>
      </c>
      <c r="N92" s="34">
        <v>0</v>
      </c>
      <c r="O92" s="34">
        <v>200</v>
      </c>
      <c r="P92" s="34">
        <v>0</v>
      </c>
      <c r="Q92" s="34">
        <v>0</v>
      </c>
      <c r="R92" s="34">
        <f t="shared" si="4"/>
        <v>3496.34</v>
      </c>
      <c r="S92" s="34">
        <f t="shared" si="5"/>
        <v>36503.660000000003</v>
      </c>
      <c r="X92" s="30"/>
    </row>
    <row r="94" spans="1:24" ht="15" thickBot="1" x14ac:dyDescent="0.25"/>
    <row r="95" spans="1:24" ht="23.25" x14ac:dyDescent="0.35">
      <c r="A95" s="4" t="s">
        <v>0</v>
      </c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6"/>
    </row>
    <row r="96" spans="1:24" ht="20.25" x14ac:dyDescent="0.3">
      <c r="A96" s="7" t="s">
        <v>1</v>
      </c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9"/>
    </row>
    <row r="97" spans="1:24" ht="18" x14ac:dyDescent="0.25">
      <c r="A97" s="10" t="s">
        <v>2</v>
      </c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1"/>
    </row>
    <row r="98" spans="1:24" ht="18.75" thickBot="1" x14ac:dyDescent="0.3">
      <c r="A98" s="12" t="str">
        <f>+A5</f>
        <v>FEBRERO 2023</v>
      </c>
      <c r="B98" s="41"/>
      <c r="C98" s="41"/>
      <c r="D98" s="41"/>
      <c r="E98" s="41"/>
      <c r="F98" s="41"/>
      <c r="G98" s="41"/>
      <c r="H98" s="41"/>
      <c r="I98" s="41"/>
      <c r="J98" s="41"/>
      <c r="K98" s="41"/>
      <c r="L98" s="41"/>
      <c r="M98" s="41"/>
      <c r="N98" s="41"/>
      <c r="O98" s="41"/>
      <c r="P98" s="41"/>
      <c r="Q98" s="41"/>
      <c r="R98" s="41"/>
      <c r="S98" s="42"/>
      <c r="U98" s="43"/>
      <c r="V98" s="43"/>
    </row>
    <row r="99" spans="1:24" s="43" customFormat="1" ht="23.25" thickBot="1" x14ac:dyDescent="0.25">
      <c r="A99" s="15" t="s">
        <v>3</v>
      </c>
      <c r="B99" s="16" t="s">
        <v>4</v>
      </c>
      <c r="C99" s="16" t="s">
        <v>5</v>
      </c>
      <c r="D99" s="15" t="s">
        <v>6</v>
      </c>
      <c r="E99" s="17" t="s">
        <v>7</v>
      </c>
      <c r="F99" s="18" t="s">
        <v>8</v>
      </c>
      <c r="G99" s="19" t="s">
        <v>9</v>
      </c>
      <c r="H99" s="19" t="s">
        <v>10</v>
      </c>
      <c r="I99" s="19" t="s">
        <v>11</v>
      </c>
      <c r="J99" s="19" t="s">
        <v>12</v>
      </c>
      <c r="K99" s="19" t="s">
        <v>13</v>
      </c>
      <c r="L99" s="19" t="s">
        <v>14</v>
      </c>
      <c r="M99" s="19" t="s">
        <v>15</v>
      </c>
      <c r="N99" s="20" t="s">
        <v>16</v>
      </c>
      <c r="O99" s="20" t="s">
        <v>17</v>
      </c>
      <c r="P99" s="21" t="s">
        <v>18</v>
      </c>
      <c r="Q99" s="19" t="s">
        <v>19</v>
      </c>
      <c r="R99" s="19" t="s">
        <v>20</v>
      </c>
      <c r="S99" s="19" t="s">
        <v>21</v>
      </c>
      <c r="U99" s="29"/>
      <c r="V99" s="29"/>
      <c r="X99" s="44"/>
    </row>
    <row r="100" spans="1:24" s="29" customFormat="1" ht="12" x14ac:dyDescent="0.2">
      <c r="A100" s="24">
        <v>87</v>
      </c>
      <c r="B100" s="25" t="s">
        <v>182</v>
      </c>
      <c r="C100" s="25" t="s">
        <v>183</v>
      </c>
      <c r="D100" s="26" t="s">
        <v>29</v>
      </c>
      <c r="E100" s="26" t="s">
        <v>176</v>
      </c>
      <c r="F100" s="27" t="s">
        <v>30</v>
      </c>
      <c r="G100" s="45">
        <v>45000</v>
      </c>
      <c r="H100" s="27">
        <v>1148.33</v>
      </c>
      <c r="I100" s="27">
        <v>50</v>
      </c>
      <c r="J100" s="46">
        <v>1291.5</v>
      </c>
      <c r="K100" s="46">
        <v>1368</v>
      </c>
      <c r="L100" s="27">
        <v>0</v>
      </c>
      <c r="M100" s="27">
        <v>0</v>
      </c>
      <c r="N100" s="27">
        <v>0</v>
      </c>
      <c r="O100" s="27">
        <v>200</v>
      </c>
      <c r="P100" s="27">
        <v>0</v>
      </c>
      <c r="Q100" s="27">
        <v>0</v>
      </c>
      <c r="R100" s="27">
        <f t="shared" ref="R100:R131" si="6">+SUM(H100:P100)</f>
        <v>4057.83</v>
      </c>
      <c r="S100" s="27">
        <f t="shared" ref="S100:S131" si="7">SUM(G100+Q100-R100)</f>
        <v>40942.17</v>
      </c>
      <c r="X100" s="30"/>
    </row>
    <row r="101" spans="1:24" s="29" customFormat="1" ht="12" x14ac:dyDescent="0.2">
      <c r="A101" s="31">
        <v>88</v>
      </c>
      <c r="B101" s="32" t="s">
        <v>184</v>
      </c>
      <c r="C101" s="32" t="s">
        <v>96</v>
      </c>
      <c r="D101" s="33" t="s">
        <v>29</v>
      </c>
      <c r="E101" s="33" t="s">
        <v>176</v>
      </c>
      <c r="F101" s="34" t="s">
        <v>26</v>
      </c>
      <c r="G101" s="35">
        <v>26000</v>
      </c>
      <c r="H101" s="34">
        <v>0</v>
      </c>
      <c r="I101" s="34">
        <v>50</v>
      </c>
      <c r="J101" s="36">
        <v>746.2</v>
      </c>
      <c r="K101" s="36">
        <v>790.4</v>
      </c>
      <c r="L101" s="34">
        <v>0</v>
      </c>
      <c r="M101" s="34">
        <v>0</v>
      </c>
      <c r="N101" s="34">
        <v>0</v>
      </c>
      <c r="O101" s="34">
        <v>200</v>
      </c>
      <c r="P101" s="34">
        <v>0</v>
      </c>
      <c r="Q101" s="34">
        <v>0</v>
      </c>
      <c r="R101" s="34">
        <f t="shared" si="6"/>
        <v>1786.6</v>
      </c>
      <c r="S101" s="34">
        <f t="shared" si="7"/>
        <v>24213.4</v>
      </c>
      <c r="X101" s="30"/>
    </row>
    <row r="102" spans="1:24" s="29" customFormat="1" ht="12" x14ac:dyDescent="0.2">
      <c r="A102" s="31">
        <v>89</v>
      </c>
      <c r="B102" s="37" t="s">
        <v>185</v>
      </c>
      <c r="C102" s="37" t="s">
        <v>186</v>
      </c>
      <c r="D102" s="33" t="s">
        <v>29</v>
      </c>
      <c r="E102" s="33" t="s">
        <v>176</v>
      </c>
      <c r="F102" s="34" t="s">
        <v>30</v>
      </c>
      <c r="G102" s="35">
        <v>65000</v>
      </c>
      <c r="H102" s="34">
        <v>4427.55</v>
      </c>
      <c r="I102" s="34">
        <v>50</v>
      </c>
      <c r="J102" s="36">
        <v>1865.5</v>
      </c>
      <c r="K102" s="36">
        <v>1976</v>
      </c>
      <c r="L102" s="34">
        <v>0</v>
      </c>
      <c r="M102" s="34">
        <v>0</v>
      </c>
      <c r="N102" s="34">
        <v>0</v>
      </c>
      <c r="O102" s="34">
        <v>0</v>
      </c>
      <c r="P102" s="34">
        <v>20000</v>
      </c>
      <c r="Q102" s="34">
        <v>0</v>
      </c>
      <c r="R102" s="34">
        <f t="shared" si="6"/>
        <v>28319.05</v>
      </c>
      <c r="S102" s="34">
        <f t="shared" si="7"/>
        <v>36680.949999999997</v>
      </c>
      <c r="X102" s="30"/>
    </row>
    <row r="103" spans="1:24" s="29" customFormat="1" ht="12" x14ac:dyDescent="0.2">
      <c r="A103" s="31">
        <v>90</v>
      </c>
      <c r="B103" s="37" t="s">
        <v>187</v>
      </c>
      <c r="C103" s="32" t="s">
        <v>181</v>
      </c>
      <c r="D103" s="33" t="s">
        <v>29</v>
      </c>
      <c r="E103" s="33" t="s">
        <v>176</v>
      </c>
      <c r="F103" s="34" t="s">
        <v>26</v>
      </c>
      <c r="G103" s="35">
        <v>40000</v>
      </c>
      <c r="H103" s="34">
        <v>442.65</v>
      </c>
      <c r="I103" s="34">
        <v>50</v>
      </c>
      <c r="J103" s="36">
        <v>1148</v>
      </c>
      <c r="K103" s="36">
        <v>1216</v>
      </c>
      <c r="L103" s="34">
        <v>0</v>
      </c>
      <c r="M103" s="34">
        <v>0</v>
      </c>
      <c r="N103" s="34">
        <v>0</v>
      </c>
      <c r="O103" s="34">
        <v>0</v>
      </c>
      <c r="P103" s="34">
        <v>5000</v>
      </c>
      <c r="Q103" s="34">
        <v>0</v>
      </c>
      <c r="R103" s="34">
        <f t="shared" si="6"/>
        <v>7856.65</v>
      </c>
      <c r="S103" s="34">
        <f t="shared" si="7"/>
        <v>32143.35</v>
      </c>
      <c r="X103" s="30"/>
    </row>
    <row r="104" spans="1:24" s="29" customFormat="1" ht="12" x14ac:dyDescent="0.2">
      <c r="A104" s="31">
        <v>91</v>
      </c>
      <c r="B104" s="32" t="s">
        <v>188</v>
      </c>
      <c r="C104" s="32" t="s">
        <v>189</v>
      </c>
      <c r="D104" s="33" t="s">
        <v>38</v>
      </c>
      <c r="E104" s="33" t="s">
        <v>190</v>
      </c>
      <c r="F104" s="34" t="s">
        <v>26</v>
      </c>
      <c r="G104" s="34">
        <v>125000</v>
      </c>
      <c r="H104" s="34">
        <v>17986.060000000001</v>
      </c>
      <c r="I104" s="34">
        <v>50</v>
      </c>
      <c r="J104" s="36">
        <v>3587.5</v>
      </c>
      <c r="K104" s="36">
        <v>3800</v>
      </c>
      <c r="L104" s="34">
        <v>5025.8275000000003</v>
      </c>
      <c r="M104" s="34">
        <v>0</v>
      </c>
      <c r="N104" s="34">
        <v>0</v>
      </c>
      <c r="O104" s="34">
        <v>200</v>
      </c>
      <c r="P104" s="34">
        <v>27653.34</v>
      </c>
      <c r="Q104" s="34">
        <v>0</v>
      </c>
      <c r="R104" s="34">
        <f t="shared" si="6"/>
        <v>58302.727500000001</v>
      </c>
      <c r="S104" s="34">
        <f t="shared" si="7"/>
        <v>66697.272499999992</v>
      </c>
      <c r="X104" s="30"/>
    </row>
    <row r="105" spans="1:24" s="29" customFormat="1" ht="12" x14ac:dyDescent="0.2">
      <c r="A105" s="31">
        <v>92</v>
      </c>
      <c r="B105" s="32" t="s">
        <v>191</v>
      </c>
      <c r="C105" s="32" t="s">
        <v>192</v>
      </c>
      <c r="D105" s="33" t="s">
        <v>38</v>
      </c>
      <c r="E105" s="33" t="s">
        <v>190</v>
      </c>
      <c r="F105" s="34" t="s">
        <v>30</v>
      </c>
      <c r="G105" s="34">
        <v>85000</v>
      </c>
      <c r="H105" s="34">
        <v>8577.06</v>
      </c>
      <c r="I105" s="34">
        <v>90</v>
      </c>
      <c r="J105" s="36">
        <v>2439.5</v>
      </c>
      <c r="K105" s="36">
        <v>2584</v>
      </c>
      <c r="L105" s="34">
        <v>1094.8525</v>
      </c>
      <c r="M105" s="34">
        <v>0</v>
      </c>
      <c r="N105" s="34">
        <v>0</v>
      </c>
      <c r="O105" s="34">
        <v>200</v>
      </c>
      <c r="P105" s="34">
        <v>8431.7000000000007</v>
      </c>
      <c r="Q105" s="34">
        <v>0</v>
      </c>
      <c r="R105" s="34">
        <f t="shared" si="6"/>
        <v>23417.112499999999</v>
      </c>
      <c r="S105" s="34">
        <f t="shared" si="7"/>
        <v>61582.887499999997</v>
      </c>
      <c r="X105" s="30"/>
    </row>
    <row r="106" spans="1:24" s="29" customFormat="1" ht="12" x14ac:dyDescent="0.2">
      <c r="A106" s="31">
        <v>93</v>
      </c>
      <c r="B106" s="32" t="s">
        <v>193</v>
      </c>
      <c r="C106" s="32" t="s">
        <v>143</v>
      </c>
      <c r="D106" s="33" t="s">
        <v>29</v>
      </c>
      <c r="E106" s="33" t="s">
        <v>190</v>
      </c>
      <c r="F106" s="34" t="s">
        <v>26</v>
      </c>
      <c r="G106" s="34">
        <v>85000</v>
      </c>
      <c r="H106" s="34">
        <v>8577.06</v>
      </c>
      <c r="I106" s="34">
        <v>50</v>
      </c>
      <c r="J106" s="36">
        <v>2439.5</v>
      </c>
      <c r="K106" s="36">
        <v>2584</v>
      </c>
      <c r="L106" s="34">
        <v>3517.52</v>
      </c>
      <c r="M106" s="34">
        <v>0</v>
      </c>
      <c r="N106" s="34">
        <v>0</v>
      </c>
      <c r="O106" s="34">
        <v>200</v>
      </c>
      <c r="P106" s="34">
        <v>31245.68</v>
      </c>
      <c r="Q106" s="34">
        <v>0</v>
      </c>
      <c r="R106" s="34">
        <f t="shared" si="6"/>
        <v>48613.759999999995</v>
      </c>
      <c r="S106" s="34">
        <f t="shared" si="7"/>
        <v>36386.240000000005</v>
      </c>
      <c r="X106" s="30"/>
    </row>
    <row r="107" spans="1:24" s="29" customFormat="1" ht="12" x14ac:dyDescent="0.2">
      <c r="A107" s="31">
        <v>94</v>
      </c>
      <c r="B107" s="32" t="s">
        <v>194</v>
      </c>
      <c r="C107" s="37" t="s">
        <v>195</v>
      </c>
      <c r="D107" s="33" t="s">
        <v>29</v>
      </c>
      <c r="E107" s="33" t="s">
        <v>190</v>
      </c>
      <c r="F107" s="34" t="s">
        <v>30</v>
      </c>
      <c r="G107" s="35">
        <v>55000</v>
      </c>
      <c r="H107" s="34">
        <v>2559.6799999999998</v>
      </c>
      <c r="I107" s="34">
        <v>50</v>
      </c>
      <c r="J107" s="36">
        <v>1578.5</v>
      </c>
      <c r="K107" s="36">
        <v>1672</v>
      </c>
      <c r="L107" s="34">
        <v>0</v>
      </c>
      <c r="M107" s="34">
        <v>0</v>
      </c>
      <c r="N107" s="34">
        <v>0</v>
      </c>
      <c r="O107" s="34">
        <v>200</v>
      </c>
      <c r="P107" s="34">
        <v>7900.13</v>
      </c>
      <c r="Q107" s="34">
        <v>0</v>
      </c>
      <c r="R107" s="34">
        <f t="shared" si="6"/>
        <v>13960.310000000001</v>
      </c>
      <c r="S107" s="34">
        <f t="shared" si="7"/>
        <v>41039.69</v>
      </c>
      <c r="X107" s="30"/>
    </row>
    <row r="108" spans="1:24" s="29" customFormat="1" ht="12" x14ac:dyDescent="0.2">
      <c r="A108" s="31">
        <v>95</v>
      </c>
      <c r="B108" s="32" t="s">
        <v>196</v>
      </c>
      <c r="C108" s="32" t="s">
        <v>197</v>
      </c>
      <c r="D108" s="33" t="s">
        <v>38</v>
      </c>
      <c r="E108" s="33" t="s">
        <v>198</v>
      </c>
      <c r="F108" s="34" t="s">
        <v>26</v>
      </c>
      <c r="G108" s="34">
        <v>115000</v>
      </c>
      <c r="H108" s="34">
        <v>15633.81</v>
      </c>
      <c r="I108" s="34">
        <v>170</v>
      </c>
      <c r="J108" s="36">
        <v>3300.5</v>
      </c>
      <c r="K108" s="36">
        <v>3496</v>
      </c>
      <c r="L108" s="34">
        <v>0</v>
      </c>
      <c r="M108" s="34">
        <v>0</v>
      </c>
      <c r="N108" s="34">
        <v>0</v>
      </c>
      <c r="O108" s="34">
        <v>200</v>
      </c>
      <c r="P108" s="34">
        <v>3200.33</v>
      </c>
      <c r="Q108" s="34">
        <v>0</v>
      </c>
      <c r="R108" s="34">
        <f t="shared" si="6"/>
        <v>26000.639999999999</v>
      </c>
      <c r="S108" s="34">
        <f t="shared" si="7"/>
        <v>88999.360000000001</v>
      </c>
      <c r="X108" s="30"/>
    </row>
    <row r="109" spans="1:24" s="29" customFormat="1" ht="12" x14ac:dyDescent="0.2">
      <c r="A109" s="31">
        <v>96</v>
      </c>
      <c r="B109" s="32" t="s">
        <v>199</v>
      </c>
      <c r="C109" s="32" t="s">
        <v>200</v>
      </c>
      <c r="D109" s="33" t="s">
        <v>38</v>
      </c>
      <c r="E109" s="33" t="s">
        <v>201</v>
      </c>
      <c r="F109" s="34" t="s">
        <v>26</v>
      </c>
      <c r="G109" s="34">
        <v>108592</v>
      </c>
      <c r="H109" s="34">
        <v>14126.49</v>
      </c>
      <c r="I109" s="34">
        <v>50</v>
      </c>
      <c r="J109" s="36">
        <v>3116.59</v>
      </c>
      <c r="K109" s="36">
        <v>3301.2</v>
      </c>
      <c r="L109" s="34">
        <v>12472.485000000001</v>
      </c>
      <c r="M109" s="34">
        <v>0</v>
      </c>
      <c r="N109" s="34">
        <v>0</v>
      </c>
      <c r="O109" s="34">
        <v>0</v>
      </c>
      <c r="P109" s="34">
        <v>9391.27</v>
      </c>
      <c r="Q109" s="34">
        <v>0</v>
      </c>
      <c r="R109" s="34">
        <f t="shared" si="6"/>
        <v>42458.035000000003</v>
      </c>
      <c r="S109" s="34">
        <f t="shared" si="7"/>
        <v>66133.964999999997</v>
      </c>
      <c r="X109" s="30"/>
    </row>
    <row r="110" spans="1:24" s="29" customFormat="1" ht="12" x14ac:dyDescent="0.2">
      <c r="A110" s="31">
        <v>97</v>
      </c>
      <c r="B110" s="32" t="s">
        <v>202</v>
      </c>
      <c r="C110" s="32" t="s">
        <v>51</v>
      </c>
      <c r="D110" s="33" t="s">
        <v>38</v>
      </c>
      <c r="E110" s="33" t="s">
        <v>201</v>
      </c>
      <c r="F110" s="34" t="s">
        <v>30</v>
      </c>
      <c r="G110" s="34">
        <v>70000</v>
      </c>
      <c r="H110" s="34">
        <v>5065.96</v>
      </c>
      <c r="I110" s="34">
        <v>50</v>
      </c>
      <c r="J110" s="36">
        <v>2009</v>
      </c>
      <c r="K110" s="36">
        <v>2128</v>
      </c>
      <c r="L110" s="34">
        <v>3957.21</v>
      </c>
      <c r="M110" s="34">
        <v>1512.45</v>
      </c>
      <c r="N110" s="34">
        <v>0</v>
      </c>
      <c r="O110" s="34">
        <v>0</v>
      </c>
      <c r="P110" s="34">
        <v>0</v>
      </c>
      <c r="Q110" s="34">
        <v>0</v>
      </c>
      <c r="R110" s="34">
        <f t="shared" si="6"/>
        <v>14722.619999999999</v>
      </c>
      <c r="S110" s="34">
        <f t="shared" si="7"/>
        <v>55277.380000000005</v>
      </c>
      <c r="X110" s="30"/>
    </row>
    <row r="111" spans="1:24" s="29" customFormat="1" ht="12" x14ac:dyDescent="0.2">
      <c r="A111" s="31">
        <v>98</v>
      </c>
      <c r="B111" s="32" t="s">
        <v>203</v>
      </c>
      <c r="C111" s="32" t="s">
        <v>47</v>
      </c>
      <c r="D111" s="33" t="s">
        <v>38</v>
      </c>
      <c r="E111" s="33" t="s">
        <v>201</v>
      </c>
      <c r="F111" s="34" t="s">
        <v>30</v>
      </c>
      <c r="G111" s="34">
        <v>55000</v>
      </c>
      <c r="H111" s="34">
        <v>2332.81</v>
      </c>
      <c r="I111" s="34">
        <v>130</v>
      </c>
      <c r="J111" s="36">
        <v>1578.5</v>
      </c>
      <c r="K111" s="36">
        <v>1672</v>
      </c>
      <c r="L111" s="34">
        <v>1758.76</v>
      </c>
      <c r="M111" s="34">
        <v>1512.45</v>
      </c>
      <c r="N111" s="34">
        <v>0</v>
      </c>
      <c r="O111" s="34">
        <v>0</v>
      </c>
      <c r="P111" s="34">
        <v>1000</v>
      </c>
      <c r="Q111" s="34">
        <v>0</v>
      </c>
      <c r="R111" s="34">
        <f t="shared" si="6"/>
        <v>9984.52</v>
      </c>
      <c r="S111" s="34">
        <f t="shared" si="7"/>
        <v>45015.479999999996</v>
      </c>
      <c r="X111" s="30"/>
    </row>
    <row r="112" spans="1:24" s="29" customFormat="1" ht="12" x14ac:dyDescent="0.2">
      <c r="A112" s="31">
        <v>99</v>
      </c>
      <c r="B112" s="32" t="s">
        <v>204</v>
      </c>
      <c r="C112" s="32" t="s">
        <v>205</v>
      </c>
      <c r="D112" s="33" t="s">
        <v>29</v>
      </c>
      <c r="E112" s="33" t="s">
        <v>201</v>
      </c>
      <c r="F112" s="34" t="s">
        <v>26</v>
      </c>
      <c r="G112" s="35">
        <v>60000</v>
      </c>
      <c r="H112" s="34">
        <v>3486.65</v>
      </c>
      <c r="I112" s="34">
        <v>50</v>
      </c>
      <c r="J112" s="39">
        <v>1722</v>
      </c>
      <c r="K112" s="39">
        <v>1824</v>
      </c>
      <c r="L112" s="34">
        <v>0</v>
      </c>
      <c r="M112" s="34">
        <v>0</v>
      </c>
      <c r="N112" s="34">
        <v>0</v>
      </c>
      <c r="O112" s="34">
        <v>0</v>
      </c>
      <c r="P112" s="34">
        <v>0</v>
      </c>
      <c r="Q112" s="34">
        <v>0</v>
      </c>
      <c r="R112" s="34">
        <f t="shared" si="6"/>
        <v>7082.65</v>
      </c>
      <c r="S112" s="34">
        <f t="shared" si="7"/>
        <v>52917.35</v>
      </c>
      <c r="X112" s="30"/>
    </row>
    <row r="113" spans="1:24" s="29" customFormat="1" ht="12" x14ac:dyDescent="0.2">
      <c r="A113" s="31">
        <v>100</v>
      </c>
      <c r="B113" s="32" t="s">
        <v>206</v>
      </c>
      <c r="C113" s="32" t="s">
        <v>205</v>
      </c>
      <c r="D113" s="33" t="s">
        <v>29</v>
      </c>
      <c r="E113" s="33" t="s">
        <v>201</v>
      </c>
      <c r="F113" s="34" t="s">
        <v>26</v>
      </c>
      <c r="G113" s="35">
        <v>60000</v>
      </c>
      <c r="H113" s="34">
        <v>3486.65</v>
      </c>
      <c r="I113" s="34">
        <v>50</v>
      </c>
      <c r="J113" s="36">
        <v>1722</v>
      </c>
      <c r="K113" s="36">
        <v>1824</v>
      </c>
      <c r="L113" s="34">
        <v>1310.325</v>
      </c>
      <c r="M113" s="34">
        <v>0</v>
      </c>
      <c r="N113" s="34">
        <v>0</v>
      </c>
      <c r="O113" s="34">
        <v>0</v>
      </c>
      <c r="P113" s="34">
        <v>4019.65</v>
      </c>
      <c r="Q113" s="34">
        <v>0</v>
      </c>
      <c r="R113" s="34">
        <f t="shared" si="6"/>
        <v>12412.625</v>
      </c>
      <c r="S113" s="34">
        <f t="shared" si="7"/>
        <v>47587.375</v>
      </c>
      <c r="X113" s="30"/>
    </row>
    <row r="114" spans="1:24" s="29" customFormat="1" ht="12" x14ac:dyDescent="0.2">
      <c r="A114" s="31">
        <v>101</v>
      </c>
      <c r="B114" s="32" t="s">
        <v>207</v>
      </c>
      <c r="C114" s="32" t="s">
        <v>208</v>
      </c>
      <c r="D114" s="33" t="s">
        <v>29</v>
      </c>
      <c r="E114" s="33" t="s">
        <v>201</v>
      </c>
      <c r="F114" s="34" t="s">
        <v>30</v>
      </c>
      <c r="G114" s="35">
        <v>73000</v>
      </c>
      <c r="H114" s="34">
        <v>5932.99</v>
      </c>
      <c r="I114" s="34">
        <v>50</v>
      </c>
      <c r="J114" s="36">
        <v>2095.1</v>
      </c>
      <c r="K114" s="36">
        <v>2219.1999999999998</v>
      </c>
      <c r="L114" s="34">
        <v>655.16250000000002</v>
      </c>
      <c r="M114" s="34">
        <v>0</v>
      </c>
      <c r="N114" s="34">
        <v>0</v>
      </c>
      <c r="O114" s="34">
        <v>0</v>
      </c>
      <c r="P114" s="34">
        <v>0</v>
      </c>
      <c r="Q114" s="34">
        <v>0</v>
      </c>
      <c r="R114" s="34">
        <f t="shared" si="6"/>
        <v>10952.452500000001</v>
      </c>
      <c r="S114" s="34">
        <f t="shared" si="7"/>
        <v>62047.547500000001</v>
      </c>
      <c r="X114" s="30"/>
    </row>
    <row r="115" spans="1:24" s="29" customFormat="1" ht="12" x14ac:dyDescent="0.2">
      <c r="A115" s="31">
        <v>102</v>
      </c>
      <c r="B115" s="32" t="s">
        <v>209</v>
      </c>
      <c r="C115" s="37" t="s">
        <v>210</v>
      </c>
      <c r="D115" s="33" t="s">
        <v>29</v>
      </c>
      <c r="E115" s="33" t="s">
        <v>201</v>
      </c>
      <c r="F115" s="34" t="s">
        <v>30</v>
      </c>
      <c r="G115" s="35">
        <v>60000</v>
      </c>
      <c r="H115" s="34">
        <v>3486.65</v>
      </c>
      <c r="I115" s="34">
        <v>50</v>
      </c>
      <c r="J115" s="36">
        <v>1722</v>
      </c>
      <c r="K115" s="36">
        <v>1824</v>
      </c>
      <c r="L115" s="34">
        <v>0</v>
      </c>
      <c r="M115" s="34">
        <v>0</v>
      </c>
      <c r="N115" s="34">
        <v>0</v>
      </c>
      <c r="O115" s="34">
        <v>0</v>
      </c>
      <c r="P115" s="34">
        <v>0</v>
      </c>
      <c r="Q115" s="34">
        <v>0</v>
      </c>
      <c r="R115" s="34">
        <f t="shared" si="6"/>
        <v>7082.65</v>
      </c>
      <c r="S115" s="34">
        <f t="shared" si="7"/>
        <v>52917.35</v>
      </c>
      <c r="X115" s="30"/>
    </row>
    <row r="116" spans="1:24" s="29" customFormat="1" ht="12" x14ac:dyDescent="0.2">
      <c r="A116" s="31">
        <v>103</v>
      </c>
      <c r="B116" s="32" t="s">
        <v>211</v>
      </c>
      <c r="C116" s="37" t="s">
        <v>210</v>
      </c>
      <c r="D116" s="33" t="s">
        <v>29</v>
      </c>
      <c r="E116" s="33" t="s">
        <v>201</v>
      </c>
      <c r="F116" s="34" t="s">
        <v>30</v>
      </c>
      <c r="G116" s="35">
        <v>60000</v>
      </c>
      <c r="H116" s="34">
        <v>3486.65</v>
      </c>
      <c r="I116" s="34">
        <v>50</v>
      </c>
      <c r="J116" s="36">
        <v>1722</v>
      </c>
      <c r="K116" s="36">
        <v>1824</v>
      </c>
      <c r="L116" s="34">
        <v>1750.0150000000001</v>
      </c>
      <c r="M116" s="34">
        <v>0</v>
      </c>
      <c r="N116" s="34">
        <v>0</v>
      </c>
      <c r="O116" s="34">
        <v>0</v>
      </c>
      <c r="P116" s="34">
        <v>0</v>
      </c>
      <c r="Q116" s="34">
        <v>0</v>
      </c>
      <c r="R116" s="34">
        <f t="shared" si="6"/>
        <v>8832.6649999999991</v>
      </c>
      <c r="S116" s="34">
        <f t="shared" si="7"/>
        <v>51167.334999999999</v>
      </c>
      <c r="X116" s="30"/>
    </row>
    <row r="117" spans="1:24" s="29" customFormat="1" ht="12" x14ac:dyDescent="0.2">
      <c r="A117" s="31">
        <v>104</v>
      </c>
      <c r="B117" s="32" t="s">
        <v>212</v>
      </c>
      <c r="C117" s="32" t="s">
        <v>47</v>
      </c>
      <c r="D117" s="33" t="s">
        <v>29</v>
      </c>
      <c r="E117" s="33" t="s">
        <v>201</v>
      </c>
      <c r="F117" s="34" t="s">
        <v>30</v>
      </c>
      <c r="G117" s="35">
        <v>50000</v>
      </c>
      <c r="H117" s="34">
        <v>1854</v>
      </c>
      <c r="I117" s="34">
        <v>50</v>
      </c>
      <c r="J117" s="36">
        <v>1435</v>
      </c>
      <c r="K117" s="36">
        <v>1520</v>
      </c>
      <c r="L117" s="34">
        <v>0</v>
      </c>
      <c r="M117" s="34">
        <v>0</v>
      </c>
      <c r="N117" s="34">
        <v>0</v>
      </c>
      <c r="O117" s="34">
        <v>200</v>
      </c>
      <c r="P117" s="34">
        <v>0</v>
      </c>
      <c r="Q117" s="34">
        <v>0</v>
      </c>
      <c r="R117" s="34">
        <f t="shared" si="6"/>
        <v>5059</v>
      </c>
      <c r="S117" s="34">
        <f t="shared" si="7"/>
        <v>44941</v>
      </c>
      <c r="X117" s="30"/>
    </row>
    <row r="118" spans="1:24" s="29" customFormat="1" ht="12" x14ac:dyDescent="0.2">
      <c r="A118" s="31">
        <v>105</v>
      </c>
      <c r="B118" s="37" t="s">
        <v>213</v>
      </c>
      <c r="C118" s="32" t="s">
        <v>47</v>
      </c>
      <c r="D118" s="33" t="s">
        <v>29</v>
      </c>
      <c r="E118" s="33" t="s">
        <v>201</v>
      </c>
      <c r="F118" s="34" t="s">
        <v>30</v>
      </c>
      <c r="G118" s="35">
        <v>60000</v>
      </c>
      <c r="H118" s="34">
        <v>3486.65</v>
      </c>
      <c r="I118" s="34">
        <v>50</v>
      </c>
      <c r="J118" s="36">
        <v>1722</v>
      </c>
      <c r="K118" s="36">
        <v>1824</v>
      </c>
      <c r="L118" s="34">
        <v>0</v>
      </c>
      <c r="M118" s="34">
        <v>0</v>
      </c>
      <c r="N118" s="34">
        <v>0</v>
      </c>
      <c r="O118" s="34">
        <v>0</v>
      </c>
      <c r="P118" s="34">
        <v>5000</v>
      </c>
      <c r="Q118" s="34">
        <v>0</v>
      </c>
      <c r="R118" s="34">
        <f t="shared" si="6"/>
        <v>12082.65</v>
      </c>
      <c r="S118" s="34">
        <f t="shared" si="7"/>
        <v>47917.35</v>
      </c>
      <c r="X118" s="30"/>
    </row>
    <row r="119" spans="1:24" s="29" customFormat="1" ht="12" x14ac:dyDescent="0.2">
      <c r="A119" s="31">
        <v>106</v>
      </c>
      <c r="B119" s="32" t="s">
        <v>214</v>
      </c>
      <c r="C119" s="32" t="s">
        <v>215</v>
      </c>
      <c r="D119" s="33" t="s">
        <v>38</v>
      </c>
      <c r="E119" s="33" t="s">
        <v>216</v>
      </c>
      <c r="F119" s="34" t="s">
        <v>30</v>
      </c>
      <c r="G119" s="34">
        <v>125000</v>
      </c>
      <c r="H119" s="34">
        <v>17986.060000000001</v>
      </c>
      <c r="I119" s="34">
        <v>50</v>
      </c>
      <c r="J119" s="36">
        <v>3587.5</v>
      </c>
      <c r="K119" s="36">
        <v>3800</v>
      </c>
      <c r="L119" s="34">
        <v>0</v>
      </c>
      <c r="M119" s="34">
        <v>0</v>
      </c>
      <c r="N119" s="34">
        <v>0</v>
      </c>
      <c r="O119" s="34">
        <v>200</v>
      </c>
      <c r="P119" s="34">
        <v>0</v>
      </c>
      <c r="Q119" s="34">
        <v>0</v>
      </c>
      <c r="R119" s="34">
        <f t="shared" si="6"/>
        <v>25623.56</v>
      </c>
      <c r="S119" s="34">
        <f t="shared" si="7"/>
        <v>99376.44</v>
      </c>
      <c r="X119" s="30"/>
    </row>
    <row r="120" spans="1:24" s="29" customFormat="1" ht="12" x14ac:dyDescent="0.2">
      <c r="A120" s="31">
        <v>107</v>
      </c>
      <c r="B120" s="32" t="s">
        <v>217</v>
      </c>
      <c r="C120" s="32" t="s">
        <v>66</v>
      </c>
      <c r="D120" s="33" t="s">
        <v>29</v>
      </c>
      <c r="E120" s="33" t="s">
        <v>216</v>
      </c>
      <c r="F120" s="34" t="s">
        <v>30</v>
      </c>
      <c r="G120" s="35">
        <v>65000</v>
      </c>
      <c r="H120" s="34">
        <v>4427.55</v>
      </c>
      <c r="I120" s="34">
        <v>50</v>
      </c>
      <c r="J120" s="36">
        <v>1865.5</v>
      </c>
      <c r="K120" s="36">
        <v>1976</v>
      </c>
      <c r="L120" s="34">
        <v>0</v>
      </c>
      <c r="M120" s="34">
        <v>0</v>
      </c>
      <c r="N120" s="34">
        <v>0</v>
      </c>
      <c r="O120" s="34">
        <v>200</v>
      </c>
      <c r="P120" s="34">
        <v>3207.84</v>
      </c>
      <c r="Q120" s="34">
        <v>0</v>
      </c>
      <c r="R120" s="34">
        <f t="shared" si="6"/>
        <v>11726.89</v>
      </c>
      <c r="S120" s="34">
        <f t="shared" si="7"/>
        <v>53273.11</v>
      </c>
      <c r="X120" s="30"/>
    </row>
    <row r="121" spans="1:24" s="29" customFormat="1" ht="12" x14ac:dyDescent="0.2">
      <c r="A121" s="31">
        <v>108</v>
      </c>
      <c r="B121" s="37" t="s">
        <v>218</v>
      </c>
      <c r="C121" s="37" t="s">
        <v>66</v>
      </c>
      <c r="D121" s="33" t="s">
        <v>29</v>
      </c>
      <c r="E121" s="33" t="s">
        <v>216</v>
      </c>
      <c r="F121" s="34" t="s">
        <v>30</v>
      </c>
      <c r="G121" s="34">
        <v>65000</v>
      </c>
      <c r="H121" s="34">
        <v>4427.55</v>
      </c>
      <c r="I121" s="34">
        <v>50</v>
      </c>
      <c r="J121" s="36">
        <v>1865.5</v>
      </c>
      <c r="K121" s="36">
        <v>1976</v>
      </c>
      <c r="L121" s="34">
        <v>1310.33</v>
      </c>
      <c r="M121" s="34">
        <v>0</v>
      </c>
      <c r="N121" s="34">
        <v>0</v>
      </c>
      <c r="O121" s="34">
        <v>200</v>
      </c>
      <c r="P121" s="34">
        <v>2000</v>
      </c>
      <c r="Q121" s="34">
        <v>0</v>
      </c>
      <c r="R121" s="34">
        <f t="shared" si="6"/>
        <v>11829.38</v>
      </c>
      <c r="S121" s="34">
        <f t="shared" si="7"/>
        <v>53170.62</v>
      </c>
      <c r="X121" s="30"/>
    </row>
    <row r="122" spans="1:24" s="29" customFormat="1" ht="12" x14ac:dyDescent="0.2">
      <c r="A122" s="31">
        <v>109</v>
      </c>
      <c r="B122" s="32" t="s">
        <v>219</v>
      </c>
      <c r="C122" s="32" t="s">
        <v>220</v>
      </c>
      <c r="D122" s="33" t="s">
        <v>38</v>
      </c>
      <c r="E122" s="33" t="s">
        <v>221</v>
      </c>
      <c r="F122" s="34" t="s">
        <v>26</v>
      </c>
      <c r="G122" s="34">
        <v>65000</v>
      </c>
      <c r="H122" s="34">
        <v>4427.5540000000001</v>
      </c>
      <c r="I122" s="34">
        <v>90</v>
      </c>
      <c r="J122" s="36">
        <f>+G122*2.87%</f>
        <v>1865.5</v>
      </c>
      <c r="K122" s="36">
        <f>+G122*3.04%</f>
        <v>1976</v>
      </c>
      <c r="L122" s="34">
        <v>4379.41</v>
      </c>
      <c r="M122" s="34">
        <v>0</v>
      </c>
      <c r="N122" s="34">
        <v>0</v>
      </c>
      <c r="O122" s="34">
        <v>200</v>
      </c>
      <c r="P122" s="34">
        <v>18276.689999999999</v>
      </c>
      <c r="Q122" s="34">
        <v>0</v>
      </c>
      <c r="R122" s="34">
        <f t="shared" si="6"/>
        <v>31215.153999999999</v>
      </c>
      <c r="S122" s="34">
        <f t="shared" si="7"/>
        <v>33784.846000000005</v>
      </c>
      <c r="X122" s="30"/>
    </row>
    <row r="123" spans="1:24" s="29" customFormat="1" ht="12" x14ac:dyDescent="0.2">
      <c r="A123" s="31">
        <v>110</v>
      </c>
      <c r="B123" s="32" t="s">
        <v>222</v>
      </c>
      <c r="C123" s="32" t="s">
        <v>220</v>
      </c>
      <c r="D123" s="33" t="s">
        <v>38</v>
      </c>
      <c r="E123" s="33" t="s">
        <v>221</v>
      </c>
      <c r="F123" s="34" t="s">
        <v>30</v>
      </c>
      <c r="G123" s="34">
        <v>65000</v>
      </c>
      <c r="H123" s="34">
        <v>3822.57</v>
      </c>
      <c r="I123" s="34">
        <v>90</v>
      </c>
      <c r="J123" s="36">
        <v>1865.5</v>
      </c>
      <c r="K123" s="36">
        <v>1976</v>
      </c>
      <c r="L123" s="34">
        <v>3069.085</v>
      </c>
      <c r="M123" s="34">
        <f>1512.45*2</f>
        <v>3024.9</v>
      </c>
      <c r="N123" s="34">
        <v>0</v>
      </c>
      <c r="O123" s="34">
        <v>200</v>
      </c>
      <c r="P123" s="34">
        <v>9820.24</v>
      </c>
      <c r="Q123" s="34">
        <v>0</v>
      </c>
      <c r="R123" s="34">
        <f t="shared" si="6"/>
        <v>23868.294999999998</v>
      </c>
      <c r="S123" s="34">
        <f t="shared" si="7"/>
        <v>41131.705000000002</v>
      </c>
      <c r="X123" s="30"/>
    </row>
    <row r="124" spans="1:24" s="29" customFormat="1" ht="12" x14ac:dyDescent="0.2">
      <c r="A124" s="31">
        <v>111</v>
      </c>
      <c r="B124" s="32" t="s">
        <v>223</v>
      </c>
      <c r="C124" s="32" t="s">
        <v>220</v>
      </c>
      <c r="D124" s="33" t="s">
        <v>38</v>
      </c>
      <c r="E124" s="33" t="s">
        <v>221</v>
      </c>
      <c r="F124" s="34" t="s">
        <v>26</v>
      </c>
      <c r="G124" s="34">
        <v>85000</v>
      </c>
      <c r="H124" s="34">
        <v>8577.06</v>
      </c>
      <c r="I124" s="34">
        <v>90</v>
      </c>
      <c r="J124" s="36">
        <v>2439.5</v>
      </c>
      <c r="K124" s="36">
        <v>2584</v>
      </c>
      <c r="L124" s="34">
        <v>4379.41</v>
      </c>
      <c r="M124" s="34">
        <v>0</v>
      </c>
      <c r="N124" s="34">
        <v>0</v>
      </c>
      <c r="O124" s="34">
        <v>0</v>
      </c>
      <c r="P124" s="34">
        <v>1000</v>
      </c>
      <c r="Q124" s="34">
        <v>0</v>
      </c>
      <c r="R124" s="34">
        <f t="shared" si="6"/>
        <v>19069.97</v>
      </c>
      <c r="S124" s="34">
        <f t="shared" si="7"/>
        <v>65930.03</v>
      </c>
      <c r="X124" s="30"/>
    </row>
    <row r="125" spans="1:24" s="29" customFormat="1" ht="12" x14ac:dyDescent="0.2">
      <c r="A125" s="31">
        <v>112</v>
      </c>
      <c r="B125" s="32" t="s">
        <v>224</v>
      </c>
      <c r="C125" s="32" t="s">
        <v>225</v>
      </c>
      <c r="D125" s="33" t="s">
        <v>29</v>
      </c>
      <c r="E125" s="33" t="s">
        <v>226</v>
      </c>
      <c r="F125" s="34" t="s">
        <v>30</v>
      </c>
      <c r="G125" s="34">
        <v>115000</v>
      </c>
      <c r="H125" s="34">
        <v>15633.81</v>
      </c>
      <c r="I125" s="34">
        <v>50</v>
      </c>
      <c r="J125" s="36">
        <v>3300.5</v>
      </c>
      <c r="K125" s="36">
        <v>3496</v>
      </c>
      <c r="L125" s="34">
        <v>879.38</v>
      </c>
      <c r="M125" s="34">
        <v>0</v>
      </c>
      <c r="N125" s="34">
        <v>0</v>
      </c>
      <c r="O125" s="34">
        <v>200</v>
      </c>
      <c r="P125" s="34">
        <v>4000</v>
      </c>
      <c r="Q125" s="34">
        <v>0</v>
      </c>
      <c r="R125" s="34">
        <f t="shared" si="6"/>
        <v>27559.69</v>
      </c>
      <c r="S125" s="34">
        <f t="shared" si="7"/>
        <v>87440.31</v>
      </c>
      <c r="X125" s="30"/>
    </row>
    <row r="126" spans="1:24" s="29" customFormat="1" ht="12" x14ac:dyDescent="0.2">
      <c r="A126" s="31">
        <v>113</v>
      </c>
      <c r="B126" s="32" t="s">
        <v>227</v>
      </c>
      <c r="C126" s="32" t="s">
        <v>66</v>
      </c>
      <c r="D126" s="33" t="s">
        <v>38</v>
      </c>
      <c r="E126" s="33" t="s">
        <v>226</v>
      </c>
      <c r="F126" s="34" t="s">
        <v>26</v>
      </c>
      <c r="G126" s="34">
        <v>70000</v>
      </c>
      <c r="H126" s="34">
        <v>5368.45</v>
      </c>
      <c r="I126" s="34">
        <v>90</v>
      </c>
      <c r="J126" s="36">
        <v>2009</v>
      </c>
      <c r="K126" s="36">
        <v>2128</v>
      </c>
      <c r="L126" s="34">
        <v>0</v>
      </c>
      <c r="M126" s="34">
        <v>0</v>
      </c>
      <c r="N126" s="34">
        <v>0</v>
      </c>
      <c r="O126" s="34">
        <v>0</v>
      </c>
      <c r="P126" s="34">
        <v>0</v>
      </c>
      <c r="Q126" s="34">
        <v>0</v>
      </c>
      <c r="R126" s="34">
        <f t="shared" si="6"/>
        <v>9595.4500000000007</v>
      </c>
      <c r="S126" s="34">
        <f t="shared" si="7"/>
        <v>60404.55</v>
      </c>
      <c r="X126" s="30"/>
    </row>
    <row r="127" spans="1:24" s="29" customFormat="1" ht="12" x14ac:dyDescent="0.2">
      <c r="A127" s="31">
        <v>114</v>
      </c>
      <c r="B127" s="32" t="s">
        <v>228</v>
      </c>
      <c r="C127" s="37" t="s">
        <v>229</v>
      </c>
      <c r="D127" s="33" t="s">
        <v>29</v>
      </c>
      <c r="E127" s="33" t="s">
        <v>226</v>
      </c>
      <c r="F127" s="34" t="s">
        <v>26</v>
      </c>
      <c r="G127" s="35">
        <v>75000</v>
      </c>
      <c r="H127" s="34">
        <v>6309.35</v>
      </c>
      <c r="I127" s="34">
        <v>50</v>
      </c>
      <c r="J127" s="36">
        <v>2152.5</v>
      </c>
      <c r="K127" s="36">
        <v>2280</v>
      </c>
      <c r="L127" s="34">
        <v>439.69</v>
      </c>
      <c r="M127" s="34">
        <v>0</v>
      </c>
      <c r="N127" s="34">
        <v>0</v>
      </c>
      <c r="O127" s="34">
        <v>200</v>
      </c>
      <c r="P127" s="34">
        <v>0</v>
      </c>
      <c r="Q127" s="34">
        <v>0</v>
      </c>
      <c r="R127" s="34">
        <f t="shared" si="6"/>
        <v>11431.54</v>
      </c>
      <c r="S127" s="34">
        <f t="shared" si="7"/>
        <v>63568.46</v>
      </c>
      <c r="X127" s="30"/>
    </row>
    <row r="128" spans="1:24" s="29" customFormat="1" ht="12" x14ac:dyDescent="0.2">
      <c r="A128" s="31">
        <v>115</v>
      </c>
      <c r="B128" s="32" t="s">
        <v>230</v>
      </c>
      <c r="C128" s="32" t="s">
        <v>231</v>
      </c>
      <c r="D128" s="33" t="s">
        <v>29</v>
      </c>
      <c r="E128" s="33" t="s">
        <v>226</v>
      </c>
      <c r="F128" s="34" t="s">
        <v>26</v>
      </c>
      <c r="G128" s="35">
        <v>55000</v>
      </c>
      <c r="H128" s="34">
        <v>2559.6799999999998</v>
      </c>
      <c r="I128" s="34">
        <v>50</v>
      </c>
      <c r="J128" s="36">
        <v>1578.5</v>
      </c>
      <c r="K128" s="36">
        <v>1672</v>
      </c>
      <c r="L128" s="34">
        <v>0</v>
      </c>
      <c r="M128" s="34">
        <v>0</v>
      </c>
      <c r="N128" s="34">
        <v>0</v>
      </c>
      <c r="O128" s="34">
        <v>200</v>
      </c>
      <c r="P128" s="34">
        <v>10217.07</v>
      </c>
      <c r="Q128" s="34">
        <v>0</v>
      </c>
      <c r="R128" s="34">
        <f t="shared" si="6"/>
        <v>16277.25</v>
      </c>
      <c r="S128" s="34">
        <f t="shared" si="7"/>
        <v>38722.75</v>
      </c>
      <c r="X128" s="30"/>
    </row>
    <row r="129" spans="1:24" s="29" customFormat="1" ht="12" x14ac:dyDescent="0.2">
      <c r="A129" s="31">
        <v>116</v>
      </c>
      <c r="B129" s="32" t="s">
        <v>232</v>
      </c>
      <c r="C129" s="32" t="s">
        <v>233</v>
      </c>
      <c r="D129" s="33" t="s">
        <v>29</v>
      </c>
      <c r="E129" s="33" t="s">
        <v>226</v>
      </c>
      <c r="F129" s="34" t="s">
        <v>26</v>
      </c>
      <c r="G129" s="35">
        <v>34000</v>
      </c>
      <c r="H129" s="34">
        <v>0</v>
      </c>
      <c r="I129" s="34">
        <v>130</v>
      </c>
      <c r="J129" s="36">
        <v>975.8</v>
      </c>
      <c r="K129" s="36">
        <v>1033.5999999999999</v>
      </c>
      <c r="L129" s="34">
        <v>0</v>
      </c>
      <c r="M129" s="34">
        <v>0</v>
      </c>
      <c r="N129" s="34">
        <v>0</v>
      </c>
      <c r="O129" s="34">
        <v>200</v>
      </c>
      <c r="P129" s="34">
        <v>8117.9</v>
      </c>
      <c r="Q129" s="34">
        <v>0</v>
      </c>
      <c r="R129" s="34">
        <f t="shared" si="6"/>
        <v>10457.299999999999</v>
      </c>
      <c r="S129" s="34">
        <f t="shared" si="7"/>
        <v>23542.7</v>
      </c>
      <c r="X129" s="30"/>
    </row>
    <row r="130" spans="1:24" s="29" customFormat="1" ht="12" x14ac:dyDescent="0.2">
      <c r="A130" s="31">
        <v>117</v>
      </c>
      <c r="B130" s="32" t="s">
        <v>234</v>
      </c>
      <c r="C130" s="32" t="s">
        <v>231</v>
      </c>
      <c r="D130" s="33" t="s">
        <v>29</v>
      </c>
      <c r="E130" s="33" t="s">
        <v>226</v>
      </c>
      <c r="F130" s="34" t="s">
        <v>26</v>
      </c>
      <c r="G130" s="34">
        <v>55000</v>
      </c>
      <c r="H130" s="34">
        <v>2559.6799999999998</v>
      </c>
      <c r="I130" s="34">
        <v>50</v>
      </c>
      <c r="J130" s="36">
        <v>1578.5</v>
      </c>
      <c r="K130" s="36">
        <v>1672</v>
      </c>
      <c r="L130" s="34">
        <v>0</v>
      </c>
      <c r="M130" s="34">
        <v>0</v>
      </c>
      <c r="N130" s="34">
        <v>0</v>
      </c>
      <c r="O130" s="34">
        <v>200</v>
      </c>
      <c r="P130" s="34">
        <v>5168.68</v>
      </c>
      <c r="Q130" s="34">
        <v>0</v>
      </c>
      <c r="R130" s="34">
        <f t="shared" si="6"/>
        <v>11228.86</v>
      </c>
      <c r="S130" s="34">
        <f t="shared" si="7"/>
        <v>43771.14</v>
      </c>
      <c r="X130" s="30"/>
    </row>
    <row r="131" spans="1:24" s="29" customFormat="1" ht="12" x14ac:dyDescent="0.2">
      <c r="A131" s="31">
        <v>118</v>
      </c>
      <c r="B131" s="32" t="s">
        <v>235</v>
      </c>
      <c r="C131" s="32" t="s">
        <v>94</v>
      </c>
      <c r="D131" s="33" t="s">
        <v>29</v>
      </c>
      <c r="E131" s="33" t="s">
        <v>226</v>
      </c>
      <c r="F131" s="34" t="s">
        <v>30</v>
      </c>
      <c r="G131" s="35">
        <v>25000</v>
      </c>
      <c r="H131" s="34">
        <v>0</v>
      </c>
      <c r="I131" s="34">
        <v>90</v>
      </c>
      <c r="J131" s="36">
        <v>717.5</v>
      </c>
      <c r="K131" s="36">
        <v>760</v>
      </c>
      <c r="L131" s="34">
        <v>0</v>
      </c>
      <c r="M131" s="34">
        <v>1512.45</v>
      </c>
      <c r="N131" s="34">
        <v>0</v>
      </c>
      <c r="O131" s="34">
        <v>200</v>
      </c>
      <c r="P131" s="34">
        <v>11159.35</v>
      </c>
      <c r="Q131" s="34">
        <v>0</v>
      </c>
      <c r="R131" s="34">
        <f t="shared" si="6"/>
        <v>14439.3</v>
      </c>
      <c r="S131" s="34">
        <f t="shared" si="7"/>
        <v>10560.7</v>
      </c>
      <c r="X131" s="38"/>
    </row>
    <row r="132" spans="1:24" s="29" customFormat="1" ht="12" x14ac:dyDescent="0.2">
      <c r="A132" s="31">
        <v>119</v>
      </c>
      <c r="B132" s="32" t="s">
        <v>236</v>
      </c>
      <c r="C132" s="32" t="s">
        <v>96</v>
      </c>
      <c r="D132" s="33" t="s">
        <v>29</v>
      </c>
      <c r="E132" s="33" t="s">
        <v>226</v>
      </c>
      <c r="F132" s="34" t="s">
        <v>30</v>
      </c>
      <c r="G132" s="35">
        <v>38000</v>
      </c>
      <c r="H132" s="34">
        <v>160.38</v>
      </c>
      <c r="I132" s="34">
        <v>50</v>
      </c>
      <c r="J132" s="36">
        <v>1090.5999999999999</v>
      </c>
      <c r="K132" s="36">
        <v>1155.2</v>
      </c>
      <c r="L132" s="34">
        <v>0</v>
      </c>
      <c r="M132" s="34">
        <v>0</v>
      </c>
      <c r="N132" s="34">
        <v>0</v>
      </c>
      <c r="O132" s="34">
        <v>200</v>
      </c>
      <c r="P132" s="34">
        <v>6868.28</v>
      </c>
      <c r="Q132" s="34">
        <v>0</v>
      </c>
      <c r="R132" s="34">
        <f t="shared" ref="R132:R163" si="8">+SUM(H132:P132)</f>
        <v>9524.4599999999991</v>
      </c>
      <c r="S132" s="34">
        <f t="shared" ref="S132:S163" si="9">SUM(G132+Q132-R132)</f>
        <v>28475.54</v>
      </c>
      <c r="X132" s="30"/>
    </row>
    <row r="133" spans="1:24" s="29" customFormat="1" ht="12" x14ac:dyDescent="0.2">
      <c r="A133" s="31">
        <v>120</v>
      </c>
      <c r="B133" s="32" t="s">
        <v>237</v>
      </c>
      <c r="C133" s="32" t="s">
        <v>238</v>
      </c>
      <c r="D133" s="33" t="s">
        <v>29</v>
      </c>
      <c r="E133" s="33" t="s">
        <v>226</v>
      </c>
      <c r="F133" s="34" t="s">
        <v>26</v>
      </c>
      <c r="G133" s="35">
        <v>60000</v>
      </c>
      <c r="H133" s="34">
        <v>3486.65</v>
      </c>
      <c r="I133" s="34">
        <v>50</v>
      </c>
      <c r="J133" s="36">
        <v>1722</v>
      </c>
      <c r="K133" s="36">
        <v>1824</v>
      </c>
      <c r="L133" s="34">
        <v>0</v>
      </c>
      <c r="M133" s="34">
        <v>0</v>
      </c>
      <c r="N133" s="34">
        <v>0</v>
      </c>
      <c r="O133" s="34">
        <v>200</v>
      </c>
      <c r="P133" s="34">
        <v>0</v>
      </c>
      <c r="Q133" s="34">
        <v>0</v>
      </c>
      <c r="R133" s="34">
        <f t="shared" si="8"/>
        <v>7282.65</v>
      </c>
      <c r="S133" s="34">
        <f t="shared" si="9"/>
        <v>52717.35</v>
      </c>
      <c r="X133" s="30"/>
    </row>
    <row r="134" spans="1:24" s="29" customFormat="1" ht="12" x14ac:dyDescent="0.2">
      <c r="A134" s="31">
        <v>121</v>
      </c>
      <c r="B134" s="32" t="s">
        <v>239</v>
      </c>
      <c r="C134" s="32" t="s">
        <v>64</v>
      </c>
      <c r="D134" s="33" t="s">
        <v>29</v>
      </c>
      <c r="E134" s="33" t="s">
        <v>226</v>
      </c>
      <c r="F134" s="34" t="s">
        <v>30</v>
      </c>
      <c r="G134" s="34">
        <v>25000</v>
      </c>
      <c r="H134" s="34">
        <v>0</v>
      </c>
      <c r="I134" s="34">
        <v>130</v>
      </c>
      <c r="J134" s="36">
        <v>717.5</v>
      </c>
      <c r="K134" s="36">
        <v>760</v>
      </c>
      <c r="L134" s="34">
        <v>0</v>
      </c>
      <c r="M134" s="34">
        <v>1512.45</v>
      </c>
      <c r="N134" s="34">
        <v>0</v>
      </c>
      <c r="O134" s="34">
        <v>200</v>
      </c>
      <c r="P134" s="34">
        <v>0</v>
      </c>
      <c r="Q134" s="34">
        <v>0</v>
      </c>
      <c r="R134" s="34">
        <f t="shared" si="8"/>
        <v>3319.95</v>
      </c>
      <c r="S134" s="34">
        <f t="shared" si="9"/>
        <v>21680.05</v>
      </c>
      <c r="X134" s="30"/>
    </row>
    <row r="135" spans="1:24" s="29" customFormat="1" ht="12" x14ac:dyDescent="0.2">
      <c r="A135" s="31">
        <v>122</v>
      </c>
      <c r="B135" s="32" t="s">
        <v>240</v>
      </c>
      <c r="C135" s="32" t="s">
        <v>64</v>
      </c>
      <c r="D135" s="33" t="s">
        <v>29</v>
      </c>
      <c r="E135" s="33" t="s">
        <v>226</v>
      </c>
      <c r="F135" s="34" t="s">
        <v>30</v>
      </c>
      <c r="G135" s="34">
        <v>25000</v>
      </c>
      <c r="H135" s="34">
        <v>0</v>
      </c>
      <c r="I135" s="34">
        <v>50</v>
      </c>
      <c r="J135" s="36">
        <v>717.5</v>
      </c>
      <c r="K135" s="36">
        <v>760</v>
      </c>
      <c r="L135" s="34">
        <v>879.38</v>
      </c>
      <c r="M135" s="34">
        <v>0</v>
      </c>
      <c r="N135" s="34">
        <v>0</v>
      </c>
      <c r="O135" s="34">
        <v>200</v>
      </c>
      <c r="P135" s="34">
        <v>5819.65</v>
      </c>
      <c r="Q135" s="34">
        <v>0</v>
      </c>
      <c r="R135" s="34">
        <f t="shared" si="8"/>
        <v>8426.5299999999988</v>
      </c>
      <c r="S135" s="34">
        <f t="shared" si="9"/>
        <v>16573.47</v>
      </c>
      <c r="X135" s="30"/>
    </row>
    <row r="136" spans="1:24" s="29" customFormat="1" ht="12" x14ac:dyDescent="0.2">
      <c r="A136" s="31">
        <v>123</v>
      </c>
      <c r="B136" s="32" t="s">
        <v>241</v>
      </c>
      <c r="C136" s="32" t="s">
        <v>64</v>
      </c>
      <c r="D136" s="33" t="s">
        <v>29</v>
      </c>
      <c r="E136" s="33" t="s">
        <v>226</v>
      </c>
      <c r="F136" s="34" t="s">
        <v>30</v>
      </c>
      <c r="G136" s="34">
        <v>25000</v>
      </c>
      <c r="H136" s="34">
        <v>0</v>
      </c>
      <c r="I136" s="34">
        <v>50</v>
      </c>
      <c r="J136" s="36">
        <v>717.5</v>
      </c>
      <c r="K136" s="36">
        <v>760</v>
      </c>
      <c r="L136" s="34">
        <v>439.69</v>
      </c>
      <c r="M136" s="34">
        <v>0</v>
      </c>
      <c r="N136" s="34">
        <v>0</v>
      </c>
      <c r="O136" s="34">
        <v>200</v>
      </c>
      <c r="P136" s="34">
        <v>6606.15</v>
      </c>
      <c r="Q136" s="34">
        <v>0</v>
      </c>
      <c r="R136" s="34">
        <f t="shared" si="8"/>
        <v>8773.34</v>
      </c>
      <c r="S136" s="34">
        <f t="shared" si="9"/>
        <v>16226.66</v>
      </c>
      <c r="X136" s="30"/>
    </row>
    <row r="137" spans="1:24" s="29" customFormat="1" ht="12" x14ac:dyDescent="0.2">
      <c r="A137" s="31">
        <v>124</v>
      </c>
      <c r="B137" s="32" t="s">
        <v>242</v>
      </c>
      <c r="C137" s="32" t="s">
        <v>243</v>
      </c>
      <c r="D137" s="33" t="s">
        <v>29</v>
      </c>
      <c r="E137" s="33" t="s">
        <v>226</v>
      </c>
      <c r="F137" s="34" t="s">
        <v>30</v>
      </c>
      <c r="G137" s="35">
        <v>26000</v>
      </c>
      <c r="H137" s="34">
        <v>0</v>
      </c>
      <c r="I137" s="34">
        <v>50</v>
      </c>
      <c r="J137" s="36">
        <v>746.2</v>
      </c>
      <c r="K137" s="36">
        <v>790.4</v>
      </c>
      <c r="L137" s="34">
        <v>1758.76</v>
      </c>
      <c r="M137" s="34">
        <v>0</v>
      </c>
      <c r="N137" s="34">
        <v>0</v>
      </c>
      <c r="O137" s="34">
        <v>200</v>
      </c>
      <c r="P137" s="34">
        <v>3723.06</v>
      </c>
      <c r="Q137" s="34">
        <v>0</v>
      </c>
      <c r="R137" s="34">
        <f t="shared" si="8"/>
        <v>7268.42</v>
      </c>
      <c r="S137" s="34">
        <f t="shared" si="9"/>
        <v>18731.580000000002</v>
      </c>
      <c r="X137" s="30"/>
    </row>
    <row r="138" spans="1:24" s="29" customFormat="1" ht="12" x14ac:dyDescent="0.2">
      <c r="A138" s="31">
        <v>125</v>
      </c>
      <c r="B138" s="32" t="s">
        <v>244</v>
      </c>
      <c r="C138" s="32" t="s">
        <v>64</v>
      </c>
      <c r="D138" s="33" t="s">
        <v>29</v>
      </c>
      <c r="E138" s="33" t="s">
        <v>226</v>
      </c>
      <c r="F138" s="34" t="s">
        <v>30</v>
      </c>
      <c r="G138" s="35">
        <v>25000</v>
      </c>
      <c r="H138" s="34">
        <v>0</v>
      </c>
      <c r="I138" s="34">
        <v>50</v>
      </c>
      <c r="J138" s="36">
        <v>717.5</v>
      </c>
      <c r="K138" s="36">
        <v>760</v>
      </c>
      <c r="L138" s="34">
        <v>0</v>
      </c>
      <c r="M138" s="34">
        <v>0</v>
      </c>
      <c r="N138" s="34">
        <v>0</v>
      </c>
      <c r="O138" s="34">
        <v>200</v>
      </c>
      <c r="P138" s="34">
        <v>6819.96</v>
      </c>
      <c r="Q138" s="34">
        <v>0</v>
      </c>
      <c r="R138" s="34">
        <f t="shared" si="8"/>
        <v>8547.4599999999991</v>
      </c>
      <c r="S138" s="34">
        <f t="shared" si="9"/>
        <v>16452.54</v>
      </c>
      <c r="X138" s="30"/>
    </row>
    <row r="139" spans="1:24" s="29" customFormat="1" ht="12" x14ac:dyDescent="0.2">
      <c r="A139" s="31">
        <v>126</v>
      </c>
      <c r="B139" s="32" t="s">
        <v>245</v>
      </c>
      <c r="C139" s="32" t="s">
        <v>64</v>
      </c>
      <c r="D139" s="33" t="s">
        <v>29</v>
      </c>
      <c r="E139" s="33" t="s">
        <v>226</v>
      </c>
      <c r="F139" s="34" t="s">
        <v>30</v>
      </c>
      <c r="G139" s="35">
        <v>25000</v>
      </c>
      <c r="H139" s="34">
        <v>0</v>
      </c>
      <c r="I139" s="34">
        <v>50</v>
      </c>
      <c r="J139" s="36">
        <v>717.5</v>
      </c>
      <c r="K139" s="36">
        <v>760</v>
      </c>
      <c r="L139" s="34">
        <v>0</v>
      </c>
      <c r="M139" s="34">
        <v>0</v>
      </c>
      <c r="N139" s="34">
        <v>0</v>
      </c>
      <c r="O139" s="34">
        <v>0</v>
      </c>
      <c r="P139" s="34">
        <v>0</v>
      </c>
      <c r="Q139" s="34">
        <v>0</v>
      </c>
      <c r="R139" s="34">
        <f t="shared" si="8"/>
        <v>1527.5</v>
      </c>
      <c r="S139" s="34">
        <f t="shared" si="9"/>
        <v>23472.5</v>
      </c>
      <c r="X139" s="30"/>
    </row>
    <row r="140" spans="1:24" s="29" customFormat="1" ht="12" x14ac:dyDescent="0.2">
      <c r="A140" s="31">
        <v>127</v>
      </c>
      <c r="B140" s="32" t="s">
        <v>246</v>
      </c>
      <c r="C140" s="32" t="s">
        <v>64</v>
      </c>
      <c r="D140" s="33" t="s">
        <v>29</v>
      </c>
      <c r="E140" s="33" t="s">
        <v>226</v>
      </c>
      <c r="F140" s="34" t="s">
        <v>30</v>
      </c>
      <c r="G140" s="35">
        <v>25000</v>
      </c>
      <c r="H140" s="34">
        <v>0</v>
      </c>
      <c r="I140" s="34">
        <v>50</v>
      </c>
      <c r="J140" s="36">
        <v>717.5</v>
      </c>
      <c r="K140" s="36">
        <v>760</v>
      </c>
      <c r="L140" s="34">
        <v>0</v>
      </c>
      <c r="M140" s="34">
        <v>0</v>
      </c>
      <c r="N140" s="34">
        <v>0</v>
      </c>
      <c r="O140" s="34">
        <v>200</v>
      </c>
      <c r="P140" s="34">
        <v>2928.77</v>
      </c>
      <c r="Q140" s="34">
        <v>0</v>
      </c>
      <c r="R140" s="34">
        <f t="shared" si="8"/>
        <v>4656.2700000000004</v>
      </c>
      <c r="S140" s="34">
        <f t="shared" si="9"/>
        <v>20343.73</v>
      </c>
      <c r="X140" s="30"/>
    </row>
    <row r="141" spans="1:24" s="29" customFormat="1" ht="12" x14ac:dyDescent="0.2">
      <c r="A141" s="31">
        <v>128</v>
      </c>
      <c r="B141" s="32" t="s">
        <v>247</v>
      </c>
      <c r="C141" s="32" t="s">
        <v>64</v>
      </c>
      <c r="D141" s="33" t="s">
        <v>29</v>
      </c>
      <c r="E141" s="33" t="s">
        <v>226</v>
      </c>
      <c r="F141" s="34" t="s">
        <v>30</v>
      </c>
      <c r="G141" s="35">
        <v>25000</v>
      </c>
      <c r="H141" s="34">
        <v>0</v>
      </c>
      <c r="I141" s="34">
        <v>50</v>
      </c>
      <c r="J141" s="36">
        <v>717.5</v>
      </c>
      <c r="K141" s="36">
        <v>760</v>
      </c>
      <c r="L141" s="34">
        <v>0</v>
      </c>
      <c r="M141" s="34">
        <v>0</v>
      </c>
      <c r="N141" s="34">
        <v>0</v>
      </c>
      <c r="O141" s="34">
        <v>200</v>
      </c>
      <c r="P141" s="34">
        <v>5144.71</v>
      </c>
      <c r="Q141" s="34">
        <v>0</v>
      </c>
      <c r="R141" s="34">
        <f t="shared" si="8"/>
        <v>6872.21</v>
      </c>
      <c r="S141" s="34">
        <f t="shared" si="9"/>
        <v>18127.79</v>
      </c>
      <c r="X141" s="30"/>
    </row>
    <row r="142" spans="1:24" s="29" customFormat="1" ht="12" x14ac:dyDescent="0.2">
      <c r="A142" s="31">
        <v>129</v>
      </c>
      <c r="B142" s="32" t="s">
        <v>249</v>
      </c>
      <c r="C142" s="32" t="s">
        <v>64</v>
      </c>
      <c r="D142" s="33" t="s">
        <v>29</v>
      </c>
      <c r="E142" s="33" t="s">
        <v>226</v>
      </c>
      <c r="F142" s="34" t="s">
        <v>30</v>
      </c>
      <c r="G142" s="35">
        <v>25000</v>
      </c>
      <c r="H142" s="34">
        <v>0</v>
      </c>
      <c r="I142" s="34">
        <v>50</v>
      </c>
      <c r="J142" s="36">
        <v>717.5</v>
      </c>
      <c r="K142" s="36">
        <v>760</v>
      </c>
      <c r="L142" s="34">
        <v>439.69</v>
      </c>
      <c r="M142" s="34">
        <v>0</v>
      </c>
      <c r="N142" s="34">
        <v>0</v>
      </c>
      <c r="O142" s="34">
        <v>200</v>
      </c>
      <c r="P142" s="34">
        <v>5000</v>
      </c>
      <c r="Q142" s="34">
        <v>0</v>
      </c>
      <c r="R142" s="34">
        <f t="shared" si="8"/>
        <v>7167.1900000000005</v>
      </c>
      <c r="S142" s="34">
        <f t="shared" si="9"/>
        <v>17832.809999999998</v>
      </c>
      <c r="X142" s="30"/>
    </row>
    <row r="143" spans="1:24" s="29" customFormat="1" ht="12" x14ac:dyDescent="0.2">
      <c r="A143" s="31">
        <v>130</v>
      </c>
      <c r="B143" s="32" t="s">
        <v>250</v>
      </c>
      <c r="C143" s="32" t="s">
        <v>64</v>
      </c>
      <c r="D143" s="33" t="s">
        <v>29</v>
      </c>
      <c r="E143" s="33" t="s">
        <v>226</v>
      </c>
      <c r="F143" s="34" t="s">
        <v>30</v>
      </c>
      <c r="G143" s="35">
        <v>25000</v>
      </c>
      <c r="H143" s="34">
        <v>0</v>
      </c>
      <c r="I143" s="34">
        <v>50</v>
      </c>
      <c r="J143" s="36">
        <v>717.5</v>
      </c>
      <c r="K143" s="36">
        <v>760</v>
      </c>
      <c r="L143" s="34">
        <v>0</v>
      </c>
      <c r="M143" s="34">
        <v>0</v>
      </c>
      <c r="N143" s="34">
        <v>0</v>
      </c>
      <c r="O143" s="34">
        <v>200</v>
      </c>
      <c r="P143" s="34">
        <v>4515.7700000000004</v>
      </c>
      <c r="Q143" s="34">
        <v>0</v>
      </c>
      <c r="R143" s="34">
        <f t="shared" si="8"/>
        <v>6243.27</v>
      </c>
      <c r="S143" s="34">
        <f t="shared" si="9"/>
        <v>18756.73</v>
      </c>
      <c r="X143" s="30"/>
    </row>
    <row r="144" spans="1:24" s="29" customFormat="1" ht="12" x14ac:dyDescent="0.2">
      <c r="A144" s="31">
        <v>131</v>
      </c>
      <c r="B144" s="32" t="s">
        <v>251</v>
      </c>
      <c r="C144" s="32" t="s">
        <v>64</v>
      </c>
      <c r="D144" s="33" t="s">
        <v>29</v>
      </c>
      <c r="E144" s="33" t="s">
        <v>226</v>
      </c>
      <c r="F144" s="34" t="s">
        <v>30</v>
      </c>
      <c r="G144" s="35">
        <v>25000</v>
      </c>
      <c r="H144" s="34">
        <v>0</v>
      </c>
      <c r="I144" s="34">
        <v>50</v>
      </c>
      <c r="J144" s="36">
        <v>717.5</v>
      </c>
      <c r="K144" s="36">
        <v>760</v>
      </c>
      <c r="L144" s="34">
        <v>0</v>
      </c>
      <c r="M144" s="34">
        <v>0</v>
      </c>
      <c r="N144" s="34">
        <v>0</v>
      </c>
      <c r="O144" s="34">
        <v>200</v>
      </c>
      <c r="P144" s="34">
        <v>4266.96</v>
      </c>
      <c r="Q144" s="34">
        <v>0</v>
      </c>
      <c r="R144" s="34">
        <f t="shared" si="8"/>
        <v>5994.46</v>
      </c>
      <c r="S144" s="34">
        <f t="shared" si="9"/>
        <v>19005.54</v>
      </c>
      <c r="X144" s="30"/>
    </row>
    <row r="145" spans="1:24" s="29" customFormat="1" ht="12" x14ac:dyDescent="0.2">
      <c r="A145" s="31">
        <v>132</v>
      </c>
      <c r="B145" s="32" t="s">
        <v>252</v>
      </c>
      <c r="C145" s="32" t="s">
        <v>64</v>
      </c>
      <c r="D145" s="33" t="s">
        <v>29</v>
      </c>
      <c r="E145" s="33" t="s">
        <v>226</v>
      </c>
      <c r="F145" s="34" t="s">
        <v>30</v>
      </c>
      <c r="G145" s="35">
        <v>25000</v>
      </c>
      <c r="H145" s="34">
        <v>0</v>
      </c>
      <c r="I145" s="34">
        <v>50</v>
      </c>
      <c r="J145" s="36">
        <v>717.5</v>
      </c>
      <c r="K145" s="36">
        <v>760</v>
      </c>
      <c r="L145" s="34">
        <v>0</v>
      </c>
      <c r="M145" s="34">
        <v>0</v>
      </c>
      <c r="N145" s="34">
        <v>0</v>
      </c>
      <c r="O145" s="34">
        <v>0</v>
      </c>
      <c r="P145" s="34">
        <v>0</v>
      </c>
      <c r="Q145" s="34">
        <v>0</v>
      </c>
      <c r="R145" s="34">
        <f t="shared" si="8"/>
        <v>1527.5</v>
      </c>
      <c r="S145" s="34">
        <f t="shared" si="9"/>
        <v>23472.5</v>
      </c>
      <c r="X145" s="30"/>
    </row>
    <row r="146" spans="1:24" s="29" customFormat="1" ht="12" x14ac:dyDescent="0.2">
      <c r="A146" s="31">
        <v>133</v>
      </c>
      <c r="B146" s="32" t="s">
        <v>253</v>
      </c>
      <c r="C146" s="32" t="s">
        <v>254</v>
      </c>
      <c r="D146" s="33" t="s">
        <v>29</v>
      </c>
      <c r="E146" s="33" t="s">
        <v>226</v>
      </c>
      <c r="F146" s="34" t="s">
        <v>30</v>
      </c>
      <c r="G146" s="35">
        <v>75000</v>
      </c>
      <c r="H146" s="34">
        <v>6309.35</v>
      </c>
      <c r="I146" s="34">
        <v>50</v>
      </c>
      <c r="J146" s="36">
        <v>2152.5</v>
      </c>
      <c r="K146" s="36">
        <v>2280</v>
      </c>
      <c r="L146" s="34">
        <v>6132.9599999999991</v>
      </c>
      <c r="M146" s="34">
        <v>0</v>
      </c>
      <c r="N146" s="34">
        <v>0</v>
      </c>
      <c r="O146" s="34">
        <v>200</v>
      </c>
      <c r="P146" s="34">
        <v>0</v>
      </c>
      <c r="Q146" s="34">
        <v>0</v>
      </c>
      <c r="R146" s="34">
        <f t="shared" si="8"/>
        <v>17124.809999999998</v>
      </c>
      <c r="S146" s="34">
        <f t="shared" si="9"/>
        <v>57875.19</v>
      </c>
      <c r="X146" s="30"/>
    </row>
    <row r="147" spans="1:24" s="29" customFormat="1" ht="12" x14ac:dyDescent="0.2">
      <c r="A147" s="31">
        <v>134</v>
      </c>
      <c r="B147" s="32" t="s">
        <v>255</v>
      </c>
      <c r="C147" s="32" t="s">
        <v>96</v>
      </c>
      <c r="D147" s="33" t="s">
        <v>29</v>
      </c>
      <c r="E147" s="33" t="s">
        <v>226</v>
      </c>
      <c r="F147" s="34" t="s">
        <v>30</v>
      </c>
      <c r="G147" s="35">
        <v>32000</v>
      </c>
      <c r="H147" s="34">
        <v>0</v>
      </c>
      <c r="I147" s="34">
        <v>50</v>
      </c>
      <c r="J147" s="36">
        <v>918.4</v>
      </c>
      <c r="K147" s="36">
        <v>972.8</v>
      </c>
      <c r="L147" s="34">
        <v>0</v>
      </c>
      <c r="M147" s="34">
        <v>0</v>
      </c>
      <c r="N147" s="34">
        <v>0</v>
      </c>
      <c r="O147" s="34">
        <v>0</v>
      </c>
      <c r="P147" s="34">
        <v>13425.62</v>
      </c>
      <c r="Q147" s="34">
        <v>0</v>
      </c>
      <c r="R147" s="34">
        <f t="shared" si="8"/>
        <v>15366.82</v>
      </c>
      <c r="S147" s="34">
        <f t="shared" si="9"/>
        <v>16633.18</v>
      </c>
      <c r="X147" s="30"/>
    </row>
    <row r="148" spans="1:24" s="29" customFormat="1" ht="12" x14ac:dyDescent="0.2">
      <c r="A148" s="31">
        <v>135</v>
      </c>
      <c r="B148" s="32" t="s">
        <v>256</v>
      </c>
      <c r="C148" s="32" t="s">
        <v>257</v>
      </c>
      <c r="D148" s="33" t="s">
        <v>29</v>
      </c>
      <c r="E148" s="33" t="s">
        <v>226</v>
      </c>
      <c r="F148" s="34" t="s">
        <v>26</v>
      </c>
      <c r="G148" s="34">
        <v>37739.800000000003</v>
      </c>
      <c r="H148" s="34">
        <v>123.66</v>
      </c>
      <c r="I148" s="34">
        <v>50</v>
      </c>
      <c r="J148" s="36">
        <v>1083.1300000000001</v>
      </c>
      <c r="K148" s="36">
        <v>1147.29</v>
      </c>
      <c r="L148" s="34">
        <v>0</v>
      </c>
      <c r="M148" s="34">
        <v>0</v>
      </c>
      <c r="N148" s="34">
        <v>0</v>
      </c>
      <c r="O148" s="34">
        <v>200</v>
      </c>
      <c r="P148" s="34">
        <v>9350.2000000000007</v>
      </c>
      <c r="Q148" s="34">
        <v>0</v>
      </c>
      <c r="R148" s="34">
        <f t="shared" si="8"/>
        <v>11954.28</v>
      </c>
      <c r="S148" s="34">
        <f t="shared" si="9"/>
        <v>25785.520000000004</v>
      </c>
      <c r="X148" s="30"/>
    </row>
    <row r="149" spans="1:24" s="29" customFormat="1" ht="12" x14ac:dyDescent="0.2">
      <c r="A149" s="31">
        <v>136</v>
      </c>
      <c r="B149" s="32" t="s">
        <v>258</v>
      </c>
      <c r="C149" s="32" t="s">
        <v>257</v>
      </c>
      <c r="D149" s="33" t="s">
        <v>29</v>
      </c>
      <c r="E149" s="33" t="s">
        <v>226</v>
      </c>
      <c r="F149" s="34" t="s">
        <v>26</v>
      </c>
      <c r="G149" s="34">
        <v>22060.5</v>
      </c>
      <c r="H149" s="34">
        <v>0</v>
      </c>
      <c r="I149" s="34">
        <v>290</v>
      </c>
      <c r="J149" s="36">
        <v>633.14</v>
      </c>
      <c r="K149" s="36">
        <v>670.64</v>
      </c>
      <c r="L149" s="34">
        <v>0</v>
      </c>
      <c r="M149" s="34">
        <v>0</v>
      </c>
      <c r="N149" s="34">
        <v>0</v>
      </c>
      <c r="O149" s="34">
        <v>0</v>
      </c>
      <c r="P149" s="34">
        <v>0</v>
      </c>
      <c r="Q149" s="34">
        <v>0</v>
      </c>
      <c r="R149" s="34">
        <f t="shared" si="8"/>
        <v>1593.78</v>
      </c>
      <c r="S149" s="34">
        <f t="shared" si="9"/>
        <v>20466.72</v>
      </c>
      <c r="X149" s="30"/>
    </row>
    <row r="150" spans="1:24" s="29" customFormat="1" ht="12" x14ac:dyDescent="0.2">
      <c r="A150" s="31">
        <v>137</v>
      </c>
      <c r="B150" s="32" t="s">
        <v>259</v>
      </c>
      <c r="C150" s="32" t="s">
        <v>257</v>
      </c>
      <c r="D150" s="33" t="s">
        <v>29</v>
      </c>
      <c r="E150" s="33" t="s">
        <v>226</v>
      </c>
      <c r="F150" s="34" t="s">
        <v>26</v>
      </c>
      <c r="G150" s="34">
        <v>25000</v>
      </c>
      <c r="H150" s="34">
        <v>0</v>
      </c>
      <c r="I150" s="34">
        <v>50</v>
      </c>
      <c r="J150" s="36">
        <v>717.5</v>
      </c>
      <c r="K150" s="36">
        <v>760</v>
      </c>
      <c r="L150" s="34">
        <v>0</v>
      </c>
      <c r="M150" s="34">
        <v>0</v>
      </c>
      <c r="N150" s="34">
        <v>3329.77</v>
      </c>
      <c r="O150" s="34">
        <v>200</v>
      </c>
      <c r="P150" s="34">
        <v>0</v>
      </c>
      <c r="Q150" s="34">
        <v>0</v>
      </c>
      <c r="R150" s="34">
        <f t="shared" si="8"/>
        <v>5057.2700000000004</v>
      </c>
      <c r="S150" s="34">
        <f t="shared" si="9"/>
        <v>19942.73</v>
      </c>
      <c r="X150" s="30"/>
    </row>
    <row r="151" spans="1:24" s="29" customFormat="1" ht="12" x14ac:dyDescent="0.2">
      <c r="A151" s="31">
        <v>138</v>
      </c>
      <c r="B151" s="32" t="s">
        <v>260</v>
      </c>
      <c r="C151" s="32" t="s">
        <v>257</v>
      </c>
      <c r="D151" s="33" t="s">
        <v>29</v>
      </c>
      <c r="E151" s="33" t="s">
        <v>226</v>
      </c>
      <c r="F151" s="34" t="s">
        <v>26</v>
      </c>
      <c r="G151" s="34">
        <v>25000</v>
      </c>
      <c r="H151" s="34">
        <v>0</v>
      </c>
      <c r="I151" s="34">
        <v>50</v>
      </c>
      <c r="J151" s="36">
        <v>717.5</v>
      </c>
      <c r="K151" s="36">
        <v>760</v>
      </c>
      <c r="L151" s="34">
        <v>0</v>
      </c>
      <c r="M151" s="34">
        <v>0</v>
      </c>
      <c r="N151" s="34">
        <v>0</v>
      </c>
      <c r="O151" s="34">
        <v>200</v>
      </c>
      <c r="P151" s="34">
        <v>6540.03</v>
      </c>
      <c r="Q151" s="34">
        <v>0</v>
      </c>
      <c r="R151" s="34">
        <f t="shared" si="8"/>
        <v>8267.5299999999988</v>
      </c>
      <c r="S151" s="34">
        <f t="shared" si="9"/>
        <v>16732.47</v>
      </c>
      <c r="X151" s="30"/>
    </row>
    <row r="152" spans="1:24" s="29" customFormat="1" ht="12" x14ac:dyDescent="0.2">
      <c r="A152" s="31">
        <v>139</v>
      </c>
      <c r="B152" s="32" t="s">
        <v>261</v>
      </c>
      <c r="C152" s="32" t="s">
        <v>257</v>
      </c>
      <c r="D152" s="33" t="s">
        <v>29</v>
      </c>
      <c r="E152" s="33" t="s">
        <v>226</v>
      </c>
      <c r="F152" s="34" t="s">
        <v>26</v>
      </c>
      <c r="G152" s="34">
        <v>32320</v>
      </c>
      <c r="H152" s="34">
        <v>0</v>
      </c>
      <c r="I152" s="34">
        <v>50</v>
      </c>
      <c r="J152" s="36">
        <v>927.58</v>
      </c>
      <c r="K152" s="36">
        <v>982.53</v>
      </c>
      <c r="L152" s="34">
        <v>879.38</v>
      </c>
      <c r="M152" s="34">
        <v>0</v>
      </c>
      <c r="N152" s="34">
        <v>4980.42</v>
      </c>
      <c r="O152" s="34">
        <v>0</v>
      </c>
      <c r="P152" s="34">
        <v>6808.21</v>
      </c>
      <c r="Q152" s="34">
        <v>0</v>
      </c>
      <c r="R152" s="34">
        <f t="shared" si="8"/>
        <v>14628.119999999999</v>
      </c>
      <c r="S152" s="34">
        <f t="shared" si="9"/>
        <v>17691.88</v>
      </c>
      <c r="X152" s="30"/>
    </row>
    <row r="153" spans="1:24" s="29" customFormat="1" ht="12" x14ac:dyDescent="0.2">
      <c r="A153" s="31">
        <v>140</v>
      </c>
      <c r="B153" s="32" t="s">
        <v>262</v>
      </c>
      <c r="C153" s="32" t="s">
        <v>257</v>
      </c>
      <c r="D153" s="33" t="s">
        <v>29</v>
      </c>
      <c r="E153" s="33" t="s">
        <v>226</v>
      </c>
      <c r="F153" s="34" t="s">
        <v>26</v>
      </c>
      <c r="G153" s="35">
        <v>31500</v>
      </c>
      <c r="H153" s="34">
        <v>0</v>
      </c>
      <c r="I153" s="34">
        <v>90</v>
      </c>
      <c r="J153" s="36">
        <v>904.05</v>
      </c>
      <c r="K153" s="36">
        <v>957.6</v>
      </c>
      <c r="L153" s="34">
        <v>1094.8525</v>
      </c>
      <c r="M153" s="34">
        <v>0</v>
      </c>
      <c r="N153" s="34">
        <v>0</v>
      </c>
      <c r="O153" s="34">
        <v>200</v>
      </c>
      <c r="P153" s="34">
        <v>6279.48</v>
      </c>
      <c r="Q153" s="34">
        <v>0</v>
      </c>
      <c r="R153" s="34">
        <f t="shared" si="8"/>
        <v>9525.9825000000001</v>
      </c>
      <c r="S153" s="34">
        <f t="shared" si="9"/>
        <v>21974.017500000002</v>
      </c>
      <c r="X153" s="30"/>
    </row>
    <row r="154" spans="1:24" s="29" customFormat="1" ht="12" x14ac:dyDescent="0.2">
      <c r="A154" s="31">
        <v>141</v>
      </c>
      <c r="B154" s="32" t="s">
        <v>263</v>
      </c>
      <c r="C154" s="32" t="s">
        <v>257</v>
      </c>
      <c r="D154" s="33" t="s">
        <v>29</v>
      </c>
      <c r="E154" s="33" t="s">
        <v>226</v>
      </c>
      <c r="F154" s="34" t="s">
        <v>26</v>
      </c>
      <c r="G154" s="35">
        <v>25000</v>
      </c>
      <c r="H154" s="34">
        <v>0</v>
      </c>
      <c r="I154" s="34">
        <v>50</v>
      </c>
      <c r="J154" s="36">
        <v>717.5</v>
      </c>
      <c r="K154" s="36">
        <v>760</v>
      </c>
      <c r="L154" s="34">
        <v>0</v>
      </c>
      <c r="M154" s="34">
        <v>0</v>
      </c>
      <c r="N154" s="34">
        <v>0</v>
      </c>
      <c r="O154" s="34">
        <v>0</v>
      </c>
      <c r="P154" s="34">
        <v>13039.310000000001</v>
      </c>
      <c r="Q154" s="34">
        <v>0</v>
      </c>
      <c r="R154" s="34">
        <f t="shared" si="8"/>
        <v>14566.810000000001</v>
      </c>
      <c r="S154" s="34">
        <f t="shared" si="9"/>
        <v>10433.189999999999</v>
      </c>
      <c r="X154" s="30"/>
    </row>
    <row r="155" spans="1:24" s="29" customFormat="1" ht="12" x14ac:dyDescent="0.2">
      <c r="A155" s="31">
        <v>142</v>
      </c>
      <c r="B155" s="32" t="s">
        <v>264</v>
      </c>
      <c r="C155" s="32" t="s">
        <v>257</v>
      </c>
      <c r="D155" s="33" t="s">
        <v>29</v>
      </c>
      <c r="E155" s="33" t="s">
        <v>226</v>
      </c>
      <c r="F155" s="34" t="s">
        <v>26</v>
      </c>
      <c r="G155" s="35">
        <v>10000</v>
      </c>
      <c r="H155" s="34">
        <v>0</v>
      </c>
      <c r="I155" s="34">
        <v>50</v>
      </c>
      <c r="J155" s="36">
        <v>287</v>
      </c>
      <c r="K155" s="36">
        <v>304</v>
      </c>
      <c r="L155" s="34">
        <v>0</v>
      </c>
      <c r="M155" s="34">
        <v>0</v>
      </c>
      <c r="N155" s="34">
        <v>0</v>
      </c>
      <c r="O155" s="34">
        <v>0</v>
      </c>
      <c r="P155" s="34">
        <v>0</v>
      </c>
      <c r="Q155" s="34">
        <v>0</v>
      </c>
      <c r="R155" s="34">
        <f t="shared" si="8"/>
        <v>641</v>
      </c>
      <c r="S155" s="34">
        <f t="shared" si="9"/>
        <v>9359</v>
      </c>
      <c r="X155" s="30"/>
    </row>
    <row r="156" spans="1:24" s="29" customFormat="1" ht="12" x14ac:dyDescent="0.2">
      <c r="A156" s="31">
        <v>143</v>
      </c>
      <c r="B156" s="32" t="s">
        <v>265</v>
      </c>
      <c r="C156" s="32" t="s">
        <v>257</v>
      </c>
      <c r="D156" s="33" t="s">
        <v>29</v>
      </c>
      <c r="E156" s="33" t="s">
        <v>226</v>
      </c>
      <c r="F156" s="34" t="s">
        <v>26</v>
      </c>
      <c r="G156" s="35">
        <v>25000</v>
      </c>
      <c r="H156" s="34">
        <v>0</v>
      </c>
      <c r="I156" s="34">
        <v>50</v>
      </c>
      <c r="J156" s="36">
        <v>717.5</v>
      </c>
      <c r="K156" s="36">
        <v>760</v>
      </c>
      <c r="L156" s="34">
        <v>0</v>
      </c>
      <c r="M156" s="34">
        <v>0</v>
      </c>
      <c r="N156" s="34">
        <v>0</v>
      </c>
      <c r="O156" s="34">
        <v>200</v>
      </c>
      <c r="P156" s="34">
        <v>5000</v>
      </c>
      <c r="Q156" s="34">
        <v>0</v>
      </c>
      <c r="R156" s="34">
        <f t="shared" si="8"/>
        <v>6727.5</v>
      </c>
      <c r="S156" s="34">
        <f t="shared" si="9"/>
        <v>18272.5</v>
      </c>
      <c r="X156" s="30"/>
    </row>
    <row r="157" spans="1:24" s="29" customFormat="1" ht="12" x14ac:dyDescent="0.2">
      <c r="A157" s="31">
        <v>144</v>
      </c>
      <c r="B157" s="32" t="s">
        <v>266</v>
      </c>
      <c r="C157" s="32" t="s">
        <v>257</v>
      </c>
      <c r="D157" s="33" t="s">
        <v>29</v>
      </c>
      <c r="E157" s="33" t="s">
        <v>226</v>
      </c>
      <c r="F157" s="34" t="s">
        <v>26</v>
      </c>
      <c r="G157" s="35">
        <v>25000</v>
      </c>
      <c r="H157" s="34">
        <v>0</v>
      </c>
      <c r="I157" s="34">
        <v>50</v>
      </c>
      <c r="J157" s="36">
        <v>717.5</v>
      </c>
      <c r="K157" s="36">
        <v>760</v>
      </c>
      <c r="L157" s="34">
        <v>0</v>
      </c>
      <c r="M157" s="34">
        <v>0</v>
      </c>
      <c r="N157" s="34">
        <v>0</v>
      </c>
      <c r="O157" s="34">
        <v>200</v>
      </c>
      <c r="P157" s="34">
        <v>0</v>
      </c>
      <c r="Q157" s="34">
        <v>0</v>
      </c>
      <c r="R157" s="34">
        <f t="shared" si="8"/>
        <v>1727.5</v>
      </c>
      <c r="S157" s="34">
        <f t="shared" si="9"/>
        <v>23272.5</v>
      </c>
      <c r="X157" s="30"/>
    </row>
    <row r="158" spans="1:24" s="29" customFormat="1" ht="12" x14ac:dyDescent="0.2">
      <c r="A158" s="31">
        <v>145</v>
      </c>
      <c r="B158" s="37" t="s">
        <v>267</v>
      </c>
      <c r="C158" s="32" t="s">
        <v>96</v>
      </c>
      <c r="D158" s="33" t="s">
        <v>29</v>
      </c>
      <c r="E158" s="33" t="s">
        <v>226</v>
      </c>
      <c r="F158" s="34" t="s">
        <v>26</v>
      </c>
      <c r="G158" s="35">
        <v>35000</v>
      </c>
      <c r="H158" s="34">
        <v>0</v>
      </c>
      <c r="I158" s="34">
        <v>50</v>
      </c>
      <c r="J158" s="36">
        <v>1004.5</v>
      </c>
      <c r="K158" s="36">
        <v>1064</v>
      </c>
      <c r="L158" s="34">
        <v>0</v>
      </c>
      <c r="M158" s="34">
        <v>0</v>
      </c>
      <c r="N158" s="34">
        <v>0</v>
      </c>
      <c r="O158" s="34">
        <v>200</v>
      </c>
      <c r="P158" s="34">
        <v>0</v>
      </c>
      <c r="Q158" s="34">
        <v>0</v>
      </c>
      <c r="R158" s="34">
        <f t="shared" si="8"/>
        <v>2318.5</v>
      </c>
      <c r="S158" s="34">
        <f t="shared" si="9"/>
        <v>32681.5</v>
      </c>
      <c r="X158" s="30"/>
    </row>
    <row r="159" spans="1:24" s="29" customFormat="1" ht="12" x14ac:dyDescent="0.2">
      <c r="A159" s="31">
        <v>146</v>
      </c>
      <c r="B159" s="37" t="s">
        <v>268</v>
      </c>
      <c r="C159" s="32" t="s">
        <v>257</v>
      </c>
      <c r="D159" s="33" t="s">
        <v>29</v>
      </c>
      <c r="E159" s="33" t="s">
        <v>226</v>
      </c>
      <c r="F159" s="34" t="s">
        <v>26</v>
      </c>
      <c r="G159" s="35">
        <v>25000</v>
      </c>
      <c r="H159" s="34">
        <v>0</v>
      </c>
      <c r="I159" s="34">
        <v>50</v>
      </c>
      <c r="J159" s="36">
        <v>717.5</v>
      </c>
      <c r="K159" s="36">
        <v>760</v>
      </c>
      <c r="L159" s="34">
        <v>0</v>
      </c>
      <c r="M159" s="34">
        <v>0</v>
      </c>
      <c r="N159" s="34">
        <v>0</v>
      </c>
      <c r="O159" s="34">
        <v>200</v>
      </c>
      <c r="P159" s="34">
        <v>4792</v>
      </c>
      <c r="Q159" s="34">
        <v>0</v>
      </c>
      <c r="R159" s="34">
        <f t="shared" si="8"/>
        <v>6519.5</v>
      </c>
      <c r="S159" s="34">
        <f t="shared" si="9"/>
        <v>18480.5</v>
      </c>
      <c r="X159" s="30"/>
    </row>
    <row r="160" spans="1:24" s="29" customFormat="1" ht="12" x14ac:dyDescent="0.2">
      <c r="A160" s="31">
        <v>147</v>
      </c>
      <c r="B160" s="32" t="s">
        <v>269</v>
      </c>
      <c r="C160" s="32" t="s">
        <v>270</v>
      </c>
      <c r="D160" s="33" t="s">
        <v>29</v>
      </c>
      <c r="E160" s="33" t="s">
        <v>226</v>
      </c>
      <c r="F160" s="34" t="s">
        <v>26</v>
      </c>
      <c r="G160" s="35">
        <v>90000</v>
      </c>
      <c r="H160" s="34">
        <v>9753.19</v>
      </c>
      <c r="I160" s="34">
        <v>50</v>
      </c>
      <c r="J160" s="36">
        <v>2583</v>
      </c>
      <c r="K160" s="36">
        <v>2736</v>
      </c>
      <c r="L160" s="34">
        <v>879.38</v>
      </c>
      <c r="M160" s="34">
        <v>0</v>
      </c>
      <c r="N160" s="34">
        <v>0</v>
      </c>
      <c r="O160" s="34">
        <v>200</v>
      </c>
      <c r="P160" s="34">
        <v>4000</v>
      </c>
      <c r="Q160" s="34">
        <v>0</v>
      </c>
      <c r="R160" s="34">
        <f t="shared" si="8"/>
        <v>20201.57</v>
      </c>
      <c r="S160" s="34">
        <f t="shared" si="9"/>
        <v>69798.429999999993</v>
      </c>
      <c r="X160" s="30"/>
    </row>
    <row r="161" spans="1:24" s="29" customFormat="1" ht="12" x14ac:dyDescent="0.2">
      <c r="A161" s="31">
        <v>148</v>
      </c>
      <c r="B161" s="32" t="s">
        <v>271</v>
      </c>
      <c r="C161" s="32" t="s">
        <v>47</v>
      </c>
      <c r="D161" s="33" t="s">
        <v>29</v>
      </c>
      <c r="E161" s="33" t="s">
        <v>226</v>
      </c>
      <c r="F161" s="34" t="s">
        <v>30</v>
      </c>
      <c r="G161" s="34">
        <v>42000</v>
      </c>
      <c r="H161" s="34">
        <v>724.92</v>
      </c>
      <c r="I161" s="34">
        <v>50</v>
      </c>
      <c r="J161" s="36">
        <v>1205.4000000000001</v>
      </c>
      <c r="K161" s="36">
        <v>1276.8</v>
      </c>
      <c r="L161" s="34">
        <v>0</v>
      </c>
      <c r="M161" s="34">
        <v>0</v>
      </c>
      <c r="N161" s="34">
        <v>0</v>
      </c>
      <c r="O161" s="34">
        <v>200</v>
      </c>
      <c r="P161" s="34">
        <v>5026.8999999999996</v>
      </c>
      <c r="Q161" s="34">
        <v>0</v>
      </c>
      <c r="R161" s="34">
        <f t="shared" si="8"/>
        <v>8484.02</v>
      </c>
      <c r="S161" s="34">
        <f t="shared" si="9"/>
        <v>33515.979999999996</v>
      </c>
      <c r="X161" s="30"/>
    </row>
    <row r="162" spans="1:24" s="29" customFormat="1" ht="12" x14ac:dyDescent="0.2">
      <c r="A162" s="31">
        <v>149</v>
      </c>
      <c r="B162" s="32" t="s">
        <v>272</v>
      </c>
      <c r="C162" s="32" t="s">
        <v>51</v>
      </c>
      <c r="D162" s="33" t="s">
        <v>38</v>
      </c>
      <c r="E162" s="33" t="s">
        <v>226</v>
      </c>
      <c r="F162" s="34" t="s">
        <v>30</v>
      </c>
      <c r="G162" s="35">
        <v>95000</v>
      </c>
      <c r="H162" s="34">
        <v>10929.31</v>
      </c>
      <c r="I162" s="34">
        <v>50</v>
      </c>
      <c r="J162" s="36">
        <v>2726.5</v>
      </c>
      <c r="K162" s="36">
        <v>2888</v>
      </c>
      <c r="L162" s="34">
        <v>3500.03</v>
      </c>
      <c r="M162" s="34">
        <v>0</v>
      </c>
      <c r="N162" s="34">
        <v>0</v>
      </c>
      <c r="O162" s="34">
        <v>200</v>
      </c>
      <c r="P162" s="34">
        <v>0</v>
      </c>
      <c r="Q162" s="34">
        <v>0</v>
      </c>
      <c r="R162" s="34">
        <f t="shared" si="8"/>
        <v>20293.839999999997</v>
      </c>
      <c r="S162" s="34">
        <f t="shared" si="9"/>
        <v>74706.16</v>
      </c>
      <c r="X162" s="30"/>
    </row>
    <row r="163" spans="1:24" s="29" customFormat="1" ht="12" x14ac:dyDescent="0.2">
      <c r="A163" s="31">
        <v>150</v>
      </c>
      <c r="B163" s="32" t="s">
        <v>273</v>
      </c>
      <c r="C163" s="32" t="s">
        <v>274</v>
      </c>
      <c r="D163" s="33" t="s">
        <v>29</v>
      </c>
      <c r="E163" s="33" t="s">
        <v>226</v>
      </c>
      <c r="F163" s="34" t="s">
        <v>26</v>
      </c>
      <c r="G163" s="34">
        <v>25000</v>
      </c>
      <c r="H163" s="34">
        <v>0</v>
      </c>
      <c r="I163" s="34">
        <v>50</v>
      </c>
      <c r="J163" s="36">
        <v>717.5</v>
      </c>
      <c r="K163" s="36">
        <v>760</v>
      </c>
      <c r="L163" s="34">
        <v>0</v>
      </c>
      <c r="M163" s="34">
        <v>0</v>
      </c>
      <c r="N163" s="34">
        <v>0</v>
      </c>
      <c r="O163" s="34">
        <v>200</v>
      </c>
      <c r="P163" s="34">
        <v>500</v>
      </c>
      <c r="Q163" s="34">
        <v>0</v>
      </c>
      <c r="R163" s="34">
        <f t="shared" si="8"/>
        <v>2227.5</v>
      </c>
      <c r="S163" s="34">
        <f t="shared" si="9"/>
        <v>22772.5</v>
      </c>
      <c r="X163" s="30"/>
    </row>
    <row r="164" spans="1:24" s="29" customFormat="1" ht="12" x14ac:dyDescent="0.2">
      <c r="A164" s="31">
        <v>151</v>
      </c>
      <c r="B164" s="32" t="s">
        <v>275</v>
      </c>
      <c r="C164" s="32" t="s">
        <v>274</v>
      </c>
      <c r="D164" s="33" t="s">
        <v>29</v>
      </c>
      <c r="E164" s="33" t="s">
        <v>226</v>
      </c>
      <c r="F164" s="34" t="s">
        <v>26</v>
      </c>
      <c r="G164" s="35">
        <v>31500</v>
      </c>
      <c r="H164" s="34">
        <v>0</v>
      </c>
      <c r="I164" s="34">
        <v>50</v>
      </c>
      <c r="J164" s="36">
        <v>904.05</v>
      </c>
      <c r="K164" s="36">
        <v>957.6</v>
      </c>
      <c r="L164" s="34">
        <v>439.69</v>
      </c>
      <c r="M164" s="34">
        <v>1512.45</v>
      </c>
      <c r="N164" s="34">
        <v>0</v>
      </c>
      <c r="O164" s="34">
        <v>0</v>
      </c>
      <c r="P164" s="34">
        <v>0</v>
      </c>
      <c r="Q164" s="34">
        <v>0</v>
      </c>
      <c r="R164" s="34">
        <f t="shared" ref="R164:R183" si="10">+SUM(H164:P164)</f>
        <v>3863.79</v>
      </c>
      <c r="S164" s="34">
        <f t="shared" ref="S164:S195" si="11">SUM(G164+Q164-R164)</f>
        <v>27636.21</v>
      </c>
      <c r="X164" s="30"/>
    </row>
    <row r="165" spans="1:24" s="29" customFormat="1" ht="12" x14ac:dyDescent="0.2">
      <c r="A165" s="31">
        <v>152</v>
      </c>
      <c r="B165" s="32" t="s">
        <v>276</v>
      </c>
      <c r="C165" s="32" t="s">
        <v>274</v>
      </c>
      <c r="D165" s="33" t="s">
        <v>29</v>
      </c>
      <c r="E165" s="33" t="s">
        <v>226</v>
      </c>
      <c r="F165" s="34" t="s">
        <v>26</v>
      </c>
      <c r="G165" s="35">
        <v>30000</v>
      </c>
      <c r="H165" s="34">
        <v>0</v>
      </c>
      <c r="I165" s="34">
        <v>50</v>
      </c>
      <c r="J165" s="36">
        <v>861</v>
      </c>
      <c r="K165" s="36">
        <v>912</v>
      </c>
      <c r="L165" s="34">
        <v>0</v>
      </c>
      <c r="M165" s="34">
        <v>0</v>
      </c>
      <c r="N165" s="34">
        <v>3712.14</v>
      </c>
      <c r="O165" s="34">
        <v>200</v>
      </c>
      <c r="P165" s="34">
        <v>0</v>
      </c>
      <c r="Q165" s="34">
        <v>0</v>
      </c>
      <c r="R165" s="34">
        <f t="shared" si="10"/>
        <v>5735.1399999999994</v>
      </c>
      <c r="S165" s="34">
        <f t="shared" si="11"/>
        <v>24264.86</v>
      </c>
      <c r="X165" s="30"/>
    </row>
    <row r="166" spans="1:24" s="29" customFormat="1" ht="12" x14ac:dyDescent="0.2">
      <c r="A166" s="31">
        <v>153</v>
      </c>
      <c r="B166" s="32" t="s">
        <v>277</v>
      </c>
      <c r="C166" s="32" t="s">
        <v>274</v>
      </c>
      <c r="D166" s="33" t="s">
        <v>29</v>
      </c>
      <c r="E166" s="33" t="s">
        <v>226</v>
      </c>
      <c r="F166" s="34" t="s">
        <v>26</v>
      </c>
      <c r="G166" s="35">
        <v>25000</v>
      </c>
      <c r="H166" s="34">
        <v>0</v>
      </c>
      <c r="I166" s="34">
        <v>50</v>
      </c>
      <c r="J166" s="36">
        <v>717.5</v>
      </c>
      <c r="K166" s="36">
        <v>760</v>
      </c>
      <c r="L166" s="34">
        <v>0</v>
      </c>
      <c r="M166" s="34">
        <v>0</v>
      </c>
      <c r="N166" s="34">
        <v>0</v>
      </c>
      <c r="O166" s="34">
        <v>200</v>
      </c>
      <c r="P166" s="34">
        <v>12433.58</v>
      </c>
      <c r="Q166" s="34">
        <v>0</v>
      </c>
      <c r="R166" s="34">
        <f t="shared" si="10"/>
        <v>14161.08</v>
      </c>
      <c r="S166" s="34">
        <f t="shared" si="11"/>
        <v>10838.92</v>
      </c>
      <c r="X166" s="30"/>
    </row>
    <row r="167" spans="1:24" s="29" customFormat="1" ht="12" x14ac:dyDescent="0.2">
      <c r="A167" s="31">
        <v>154</v>
      </c>
      <c r="B167" s="32" t="s">
        <v>278</v>
      </c>
      <c r="C167" s="32" t="s">
        <v>274</v>
      </c>
      <c r="D167" s="33" t="s">
        <v>29</v>
      </c>
      <c r="E167" s="33" t="s">
        <v>226</v>
      </c>
      <c r="F167" s="34" t="s">
        <v>26</v>
      </c>
      <c r="G167" s="35">
        <v>25000</v>
      </c>
      <c r="H167" s="34">
        <v>0</v>
      </c>
      <c r="I167" s="34">
        <v>50</v>
      </c>
      <c r="J167" s="36">
        <v>717.5</v>
      </c>
      <c r="K167" s="36">
        <v>760</v>
      </c>
      <c r="L167" s="34">
        <v>0</v>
      </c>
      <c r="M167" s="34">
        <v>0</v>
      </c>
      <c r="N167" s="34">
        <v>0</v>
      </c>
      <c r="O167" s="34">
        <v>200</v>
      </c>
      <c r="P167" s="34">
        <v>8567.26</v>
      </c>
      <c r="Q167" s="34">
        <v>0</v>
      </c>
      <c r="R167" s="34">
        <f t="shared" si="10"/>
        <v>10294.76</v>
      </c>
      <c r="S167" s="34">
        <f t="shared" si="11"/>
        <v>14705.24</v>
      </c>
      <c r="X167" s="30"/>
    </row>
    <row r="168" spans="1:24" s="29" customFormat="1" ht="12" x14ac:dyDescent="0.2">
      <c r="A168" s="31">
        <v>155</v>
      </c>
      <c r="B168" s="32" t="s">
        <v>279</v>
      </c>
      <c r="C168" s="32" t="s">
        <v>274</v>
      </c>
      <c r="D168" s="33" t="s">
        <v>29</v>
      </c>
      <c r="E168" s="33" t="s">
        <v>226</v>
      </c>
      <c r="F168" s="34" t="s">
        <v>26</v>
      </c>
      <c r="G168" s="35">
        <v>25000</v>
      </c>
      <c r="H168" s="34">
        <v>0</v>
      </c>
      <c r="I168" s="34">
        <v>50</v>
      </c>
      <c r="J168" s="36">
        <v>717.5</v>
      </c>
      <c r="K168" s="36">
        <v>760</v>
      </c>
      <c r="L168" s="34">
        <v>0</v>
      </c>
      <c r="M168" s="34">
        <v>0</v>
      </c>
      <c r="N168" s="34">
        <v>0</v>
      </c>
      <c r="O168" s="34">
        <v>0</v>
      </c>
      <c r="P168" s="34">
        <v>0</v>
      </c>
      <c r="Q168" s="34">
        <v>0</v>
      </c>
      <c r="R168" s="34">
        <f t="shared" si="10"/>
        <v>1527.5</v>
      </c>
      <c r="S168" s="34">
        <f t="shared" si="11"/>
        <v>23472.5</v>
      </c>
      <c r="X168" s="30"/>
    </row>
    <row r="169" spans="1:24" s="29" customFormat="1" ht="12" x14ac:dyDescent="0.2">
      <c r="A169" s="31">
        <v>156</v>
      </c>
      <c r="B169" s="32" t="s">
        <v>280</v>
      </c>
      <c r="C169" s="32" t="s">
        <v>274</v>
      </c>
      <c r="D169" s="33" t="s">
        <v>29</v>
      </c>
      <c r="E169" s="33" t="s">
        <v>226</v>
      </c>
      <c r="F169" s="34" t="s">
        <v>26</v>
      </c>
      <c r="G169" s="35">
        <v>25000</v>
      </c>
      <c r="H169" s="34">
        <v>0</v>
      </c>
      <c r="I169" s="34">
        <v>50</v>
      </c>
      <c r="J169" s="36">
        <v>717.5</v>
      </c>
      <c r="K169" s="36">
        <v>760</v>
      </c>
      <c r="L169" s="34">
        <v>0</v>
      </c>
      <c r="M169" s="34">
        <v>0</v>
      </c>
      <c r="N169" s="34">
        <v>3111</v>
      </c>
      <c r="O169" s="34">
        <v>0</v>
      </c>
      <c r="P169" s="34">
        <v>1000</v>
      </c>
      <c r="Q169" s="34">
        <v>0</v>
      </c>
      <c r="R169" s="34">
        <f t="shared" si="10"/>
        <v>5638.5</v>
      </c>
      <c r="S169" s="34">
        <f t="shared" si="11"/>
        <v>19361.5</v>
      </c>
      <c r="X169" s="30"/>
    </row>
    <row r="170" spans="1:24" s="29" customFormat="1" ht="12" x14ac:dyDescent="0.2">
      <c r="A170" s="31">
        <v>157</v>
      </c>
      <c r="B170" s="32" t="s">
        <v>281</v>
      </c>
      <c r="C170" s="32" t="s">
        <v>274</v>
      </c>
      <c r="D170" s="33" t="s">
        <v>29</v>
      </c>
      <c r="E170" s="33" t="s">
        <v>226</v>
      </c>
      <c r="F170" s="34" t="s">
        <v>26</v>
      </c>
      <c r="G170" s="35">
        <v>25000</v>
      </c>
      <c r="H170" s="34">
        <v>0</v>
      </c>
      <c r="I170" s="34">
        <v>50</v>
      </c>
      <c r="J170" s="36">
        <v>717.5</v>
      </c>
      <c r="K170" s="36">
        <v>760</v>
      </c>
      <c r="L170" s="34">
        <v>0</v>
      </c>
      <c r="M170" s="34">
        <v>0</v>
      </c>
      <c r="N170" s="34">
        <v>4507.6099999999997</v>
      </c>
      <c r="O170" s="34">
        <v>200</v>
      </c>
      <c r="P170" s="34">
        <v>5285.16</v>
      </c>
      <c r="Q170" s="34">
        <v>0</v>
      </c>
      <c r="R170" s="34">
        <f t="shared" si="10"/>
        <v>11520.27</v>
      </c>
      <c r="S170" s="34">
        <f t="shared" si="11"/>
        <v>13479.73</v>
      </c>
      <c r="X170" s="30"/>
    </row>
    <row r="171" spans="1:24" s="29" customFormat="1" ht="12" x14ac:dyDescent="0.2">
      <c r="A171" s="31">
        <v>158</v>
      </c>
      <c r="B171" s="37" t="s">
        <v>282</v>
      </c>
      <c r="C171" s="32" t="s">
        <v>274</v>
      </c>
      <c r="D171" s="33" t="s">
        <v>29</v>
      </c>
      <c r="E171" s="33" t="s">
        <v>226</v>
      </c>
      <c r="F171" s="34" t="s">
        <v>26</v>
      </c>
      <c r="G171" s="35">
        <v>25000</v>
      </c>
      <c r="H171" s="34">
        <v>0</v>
      </c>
      <c r="I171" s="34">
        <v>50</v>
      </c>
      <c r="J171" s="36">
        <v>717.5</v>
      </c>
      <c r="K171" s="36">
        <v>760</v>
      </c>
      <c r="L171" s="34">
        <v>879.38</v>
      </c>
      <c r="M171" s="34">
        <v>0</v>
      </c>
      <c r="N171" s="34">
        <v>0</v>
      </c>
      <c r="O171" s="34">
        <v>200</v>
      </c>
      <c r="P171" s="34">
        <v>3111.64</v>
      </c>
      <c r="Q171" s="34">
        <v>0</v>
      </c>
      <c r="R171" s="34">
        <f t="shared" si="10"/>
        <v>5718.52</v>
      </c>
      <c r="S171" s="34">
        <f t="shared" si="11"/>
        <v>19281.48</v>
      </c>
      <c r="X171" s="30"/>
    </row>
    <row r="172" spans="1:24" s="29" customFormat="1" ht="12" x14ac:dyDescent="0.2">
      <c r="A172" s="31">
        <v>159</v>
      </c>
      <c r="B172" s="32" t="s">
        <v>329</v>
      </c>
      <c r="C172" s="32" t="s">
        <v>274</v>
      </c>
      <c r="D172" s="33" t="s">
        <v>29</v>
      </c>
      <c r="E172" s="33" t="s">
        <v>226</v>
      </c>
      <c r="F172" s="34" t="s">
        <v>26</v>
      </c>
      <c r="G172" s="34">
        <v>25000</v>
      </c>
      <c r="H172" s="34">
        <v>0</v>
      </c>
      <c r="I172" s="34">
        <v>50</v>
      </c>
      <c r="J172" s="36">
        <v>717.5</v>
      </c>
      <c r="K172" s="36">
        <v>760</v>
      </c>
      <c r="L172" s="34">
        <v>0</v>
      </c>
      <c r="M172" s="34">
        <v>0</v>
      </c>
      <c r="N172" s="34">
        <v>0</v>
      </c>
      <c r="O172" s="34">
        <v>0</v>
      </c>
      <c r="P172" s="34">
        <v>0</v>
      </c>
      <c r="Q172" s="34">
        <v>0</v>
      </c>
      <c r="R172" s="34">
        <f t="shared" si="10"/>
        <v>1527.5</v>
      </c>
      <c r="S172" s="34">
        <f t="shared" si="11"/>
        <v>23472.5</v>
      </c>
      <c r="X172" s="30"/>
    </row>
    <row r="173" spans="1:24" s="29" customFormat="1" ht="12" x14ac:dyDescent="0.2">
      <c r="A173" s="31">
        <v>160</v>
      </c>
      <c r="B173" s="32" t="s">
        <v>283</v>
      </c>
      <c r="C173" s="32" t="s">
        <v>45</v>
      </c>
      <c r="D173" s="33" t="s">
        <v>38</v>
      </c>
      <c r="E173" s="33" t="s">
        <v>284</v>
      </c>
      <c r="F173" s="34" t="s">
        <v>30</v>
      </c>
      <c r="G173" s="34">
        <v>85000</v>
      </c>
      <c r="H173" s="34">
        <v>8577.06</v>
      </c>
      <c r="I173" s="34">
        <v>50</v>
      </c>
      <c r="J173" s="36">
        <v>2439.5</v>
      </c>
      <c r="K173" s="36">
        <v>2584</v>
      </c>
      <c r="L173" s="34">
        <v>6132.9599999999991</v>
      </c>
      <c r="M173" s="34">
        <v>0</v>
      </c>
      <c r="N173" s="34">
        <v>0</v>
      </c>
      <c r="O173" s="34">
        <v>200</v>
      </c>
      <c r="P173" s="34">
        <v>3000</v>
      </c>
      <c r="Q173" s="34">
        <v>0</v>
      </c>
      <c r="R173" s="34">
        <f t="shared" si="10"/>
        <v>22983.519999999997</v>
      </c>
      <c r="S173" s="34">
        <f t="shared" si="11"/>
        <v>62016.480000000003</v>
      </c>
      <c r="X173" s="47"/>
    </row>
    <row r="174" spans="1:24" s="43" customFormat="1" ht="12" x14ac:dyDescent="0.2">
      <c r="A174" s="31">
        <v>161</v>
      </c>
      <c r="B174" s="32" t="s">
        <v>285</v>
      </c>
      <c r="C174" s="32" t="s">
        <v>286</v>
      </c>
      <c r="D174" s="33" t="s">
        <v>29</v>
      </c>
      <c r="E174" s="33" t="s">
        <v>287</v>
      </c>
      <c r="F174" s="34" t="s">
        <v>30</v>
      </c>
      <c r="G174" s="35">
        <v>90000</v>
      </c>
      <c r="H174" s="34">
        <v>9753.19</v>
      </c>
      <c r="I174" s="34">
        <v>50</v>
      </c>
      <c r="J174" s="36">
        <v>2583</v>
      </c>
      <c r="K174" s="36">
        <v>2736</v>
      </c>
      <c r="L174" s="34">
        <v>879.38</v>
      </c>
      <c r="M174" s="34">
        <v>0</v>
      </c>
      <c r="N174" s="34">
        <v>0</v>
      </c>
      <c r="O174" s="34">
        <v>200</v>
      </c>
      <c r="P174" s="34">
        <v>0</v>
      </c>
      <c r="Q174" s="34">
        <v>0</v>
      </c>
      <c r="R174" s="34">
        <f t="shared" si="10"/>
        <v>16201.57</v>
      </c>
      <c r="S174" s="34">
        <f t="shared" si="11"/>
        <v>73798.429999999993</v>
      </c>
      <c r="T174" s="29"/>
      <c r="U174" s="29"/>
      <c r="V174" s="29"/>
      <c r="X174" s="48"/>
    </row>
    <row r="175" spans="1:24" s="29" customFormat="1" x14ac:dyDescent="0.2">
      <c r="A175" s="31">
        <v>162</v>
      </c>
      <c r="B175" s="32" t="s">
        <v>288</v>
      </c>
      <c r="C175" s="32" t="s">
        <v>289</v>
      </c>
      <c r="D175" s="33" t="s">
        <v>29</v>
      </c>
      <c r="E175" s="33" t="s">
        <v>287</v>
      </c>
      <c r="F175" s="34" t="s">
        <v>26</v>
      </c>
      <c r="G175" s="34">
        <v>25000</v>
      </c>
      <c r="H175" s="34">
        <v>0</v>
      </c>
      <c r="I175" s="34">
        <v>170</v>
      </c>
      <c r="J175" s="36">
        <v>717.5</v>
      </c>
      <c r="K175" s="36">
        <v>760</v>
      </c>
      <c r="L175" s="34">
        <v>0</v>
      </c>
      <c r="M175" s="34">
        <v>0</v>
      </c>
      <c r="N175" s="34">
        <v>0</v>
      </c>
      <c r="O175" s="34">
        <v>0</v>
      </c>
      <c r="P175" s="34">
        <v>3496.21</v>
      </c>
      <c r="Q175" s="34">
        <v>0</v>
      </c>
      <c r="R175" s="34">
        <f t="shared" si="10"/>
        <v>5143.71</v>
      </c>
      <c r="S175" s="34">
        <f t="shared" si="11"/>
        <v>19856.29</v>
      </c>
      <c r="U175" s="2"/>
      <c r="V175" s="2"/>
      <c r="X175" s="47"/>
    </row>
    <row r="176" spans="1:24" x14ac:dyDescent="0.2">
      <c r="A176" s="31">
        <v>163</v>
      </c>
      <c r="B176" s="32" t="s">
        <v>290</v>
      </c>
      <c r="C176" s="37" t="s">
        <v>291</v>
      </c>
      <c r="D176" s="33" t="s">
        <v>38</v>
      </c>
      <c r="E176" s="33" t="s">
        <v>287</v>
      </c>
      <c r="F176" s="34" t="s">
        <v>26</v>
      </c>
      <c r="G176" s="34">
        <v>47000</v>
      </c>
      <c r="H176" s="34">
        <v>1430.6</v>
      </c>
      <c r="I176" s="34">
        <v>90</v>
      </c>
      <c r="J176" s="36">
        <v>1348.9</v>
      </c>
      <c r="K176" s="36">
        <v>1428.8</v>
      </c>
      <c r="L176" s="34">
        <v>0</v>
      </c>
      <c r="M176" s="34">
        <v>0</v>
      </c>
      <c r="N176" s="34">
        <v>0</v>
      </c>
      <c r="O176" s="34">
        <v>0</v>
      </c>
      <c r="P176" s="34">
        <v>0</v>
      </c>
      <c r="Q176" s="34">
        <v>0</v>
      </c>
      <c r="R176" s="34">
        <f t="shared" si="10"/>
        <v>4298.3</v>
      </c>
      <c r="S176" s="34">
        <f t="shared" si="11"/>
        <v>42701.7</v>
      </c>
      <c r="U176" s="43"/>
      <c r="V176" s="43"/>
      <c r="X176" s="49"/>
    </row>
    <row r="177" spans="1:24" x14ac:dyDescent="0.2">
      <c r="A177" s="31">
        <v>164</v>
      </c>
      <c r="B177" s="32" t="s">
        <v>292</v>
      </c>
      <c r="C177" s="32" t="s">
        <v>51</v>
      </c>
      <c r="D177" s="33" t="s">
        <v>38</v>
      </c>
      <c r="E177" s="33" t="s">
        <v>287</v>
      </c>
      <c r="F177" s="34" t="s">
        <v>30</v>
      </c>
      <c r="G177" s="34">
        <v>40000</v>
      </c>
      <c r="H177" s="34">
        <v>442.65</v>
      </c>
      <c r="I177" s="34">
        <v>50</v>
      </c>
      <c r="J177" s="36">
        <v>1148</v>
      </c>
      <c r="K177" s="36">
        <v>1216</v>
      </c>
      <c r="L177" s="34">
        <v>2198.4499999999998</v>
      </c>
      <c r="M177" s="34">
        <v>0</v>
      </c>
      <c r="N177" s="34">
        <v>0</v>
      </c>
      <c r="O177" s="34">
        <v>200</v>
      </c>
      <c r="P177" s="34">
        <v>10679.21</v>
      </c>
      <c r="Q177" s="34">
        <v>0</v>
      </c>
      <c r="R177" s="34">
        <f t="shared" si="10"/>
        <v>15934.31</v>
      </c>
      <c r="S177" s="34">
        <f t="shared" si="11"/>
        <v>24065.690000000002</v>
      </c>
      <c r="T177" s="29"/>
      <c r="X177" s="49"/>
    </row>
    <row r="178" spans="1:24" x14ac:dyDescent="0.2">
      <c r="A178" s="31">
        <v>165</v>
      </c>
      <c r="B178" s="32" t="s">
        <v>293</v>
      </c>
      <c r="C178" s="32" t="s">
        <v>294</v>
      </c>
      <c r="D178" s="33" t="s">
        <v>29</v>
      </c>
      <c r="E178" s="33" t="s">
        <v>287</v>
      </c>
      <c r="F178" s="34" t="s">
        <v>26</v>
      </c>
      <c r="G178" s="34">
        <v>40000</v>
      </c>
      <c r="H178" s="34">
        <v>442.65</v>
      </c>
      <c r="I178" s="34">
        <v>50</v>
      </c>
      <c r="J178" s="36">
        <v>1148</v>
      </c>
      <c r="K178" s="36">
        <v>1216</v>
      </c>
      <c r="L178" s="34">
        <v>0</v>
      </c>
      <c r="M178" s="34">
        <v>0</v>
      </c>
      <c r="N178" s="34">
        <v>0</v>
      </c>
      <c r="O178" s="34">
        <v>200</v>
      </c>
      <c r="P178" s="34">
        <v>2000</v>
      </c>
      <c r="Q178" s="34">
        <v>0</v>
      </c>
      <c r="R178" s="34">
        <f t="shared" si="10"/>
        <v>5056.6499999999996</v>
      </c>
      <c r="S178" s="34">
        <f t="shared" si="11"/>
        <v>34943.35</v>
      </c>
      <c r="X178" s="49"/>
    </row>
    <row r="179" spans="1:24" x14ac:dyDescent="0.2">
      <c r="A179" s="31">
        <v>166</v>
      </c>
      <c r="B179" s="32" t="s">
        <v>295</v>
      </c>
      <c r="C179" s="32" t="s">
        <v>231</v>
      </c>
      <c r="D179" s="33" t="s">
        <v>29</v>
      </c>
      <c r="E179" s="33" t="s">
        <v>287</v>
      </c>
      <c r="F179" s="34" t="s">
        <v>26</v>
      </c>
      <c r="G179" s="35">
        <v>34000</v>
      </c>
      <c r="H179" s="34">
        <v>0</v>
      </c>
      <c r="I179" s="34">
        <v>50</v>
      </c>
      <c r="J179" s="36">
        <v>975.8</v>
      </c>
      <c r="K179" s="36">
        <v>1033.5999999999999</v>
      </c>
      <c r="L179" s="34">
        <v>0</v>
      </c>
      <c r="M179" s="34">
        <v>0</v>
      </c>
      <c r="N179" s="34">
        <v>0</v>
      </c>
      <c r="O179" s="34">
        <v>0</v>
      </c>
      <c r="P179" s="34">
        <v>0</v>
      </c>
      <c r="Q179" s="34">
        <v>0</v>
      </c>
      <c r="R179" s="34">
        <f t="shared" si="10"/>
        <v>2059.3999999999996</v>
      </c>
      <c r="S179" s="34">
        <f t="shared" si="11"/>
        <v>31940.6</v>
      </c>
      <c r="X179" s="49"/>
    </row>
    <row r="180" spans="1:24" x14ac:dyDescent="0.2">
      <c r="A180" s="31">
        <v>167</v>
      </c>
      <c r="B180" s="32" t="s">
        <v>296</v>
      </c>
      <c r="C180" s="32" t="s">
        <v>297</v>
      </c>
      <c r="D180" s="33" t="s">
        <v>29</v>
      </c>
      <c r="E180" s="33" t="s">
        <v>298</v>
      </c>
      <c r="F180" s="34" t="s">
        <v>30</v>
      </c>
      <c r="G180" s="35">
        <v>90000</v>
      </c>
      <c r="H180" s="34">
        <v>9753.19</v>
      </c>
      <c r="I180" s="34">
        <v>50</v>
      </c>
      <c r="J180" s="36">
        <v>2583</v>
      </c>
      <c r="K180" s="36">
        <v>2736</v>
      </c>
      <c r="L180" s="34">
        <v>0</v>
      </c>
      <c r="M180" s="34">
        <v>0</v>
      </c>
      <c r="N180" s="34">
        <v>0</v>
      </c>
      <c r="O180" s="34">
        <v>200</v>
      </c>
      <c r="P180" s="34">
        <v>21190.63</v>
      </c>
      <c r="Q180" s="34">
        <v>0</v>
      </c>
      <c r="R180" s="34">
        <f t="shared" si="10"/>
        <v>36512.82</v>
      </c>
      <c r="S180" s="34">
        <f t="shared" si="11"/>
        <v>53487.18</v>
      </c>
      <c r="X180" s="49"/>
    </row>
    <row r="181" spans="1:24" x14ac:dyDescent="0.2">
      <c r="A181" s="31">
        <v>168</v>
      </c>
      <c r="B181" s="32" t="s">
        <v>299</v>
      </c>
      <c r="C181" s="32" t="s">
        <v>40</v>
      </c>
      <c r="D181" s="33" t="s">
        <v>29</v>
      </c>
      <c r="E181" s="33" t="s">
        <v>298</v>
      </c>
      <c r="F181" s="34" t="s">
        <v>26</v>
      </c>
      <c r="G181" s="34">
        <v>30070.91</v>
      </c>
      <c r="H181" s="34">
        <v>0</v>
      </c>
      <c r="I181" s="34">
        <v>130</v>
      </c>
      <c r="J181" s="36">
        <v>863.04</v>
      </c>
      <c r="K181" s="36">
        <v>914.16</v>
      </c>
      <c r="L181" s="34">
        <v>1094.8525</v>
      </c>
      <c r="M181" s="34">
        <v>0</v>
      </c>
      <c r="N181" s="34">
        <v>3810.77</v>
      </c>
      <c r="O181" s="34">
        <v>200</v>
      </c>
      <c r="P181" s="34">
        <v>8095.32</v>
      </c>
      <c r="Q181" s="34">
        <v>0</v>
      </c>
      <c r="R181" s="34">
        <f t="shared" si="10"/>
        <v>15108.1425</v>
      </c>
      <c r="S181" s="34">
        <f t="shared" si="11"/>
        <v>14962.7675</v>
      </c>
      <c r="X181" s="49"/>
    </row>
    <row r="182" spans="1:24" x14ac:dyDescent="0.2">
      <c r="A182" s="31">
        <v>169</v>
      </c>
      <c r="B182" s="32" t="s">
        <v>300</v>
      </c>
      <c r="C182" s="32" t="s">
        <v>301</v>
      </c>
      <c r="D182" s="33" t="s">
        <v>29</v>
      </c>
      <c r="E182" s="33" t="s">
        <v>298</v>
      </c>
      <c r="F182" s="34" t="s">
        <v>26</v>
      </c>
      <c r="G182" s="34">
        <v>40000</v>
      </c>
      <c r="H182" s="34">
        <v>442.65</v>
      </c>
      <c r="I182" s="34">
        <v>90</v>
      </c>
      <c r="J182" s="36">
        <v>1148</v>
      </c>
      <c r="K182" s="36">
        <v>1216</v>
      </c>
      <c r="L182" s="34">
        <v>3060.34</v>
      </c>
      <c r="M182" s="34">
        <v>0</v>
      </c>
      <c r="N182" s="34">
        <v>0</v>
      </c>
      <c r="O182" s="34">
        <v>200</v>
      </c>
      <c r="P182" s="34">
        <v>0</v>
      </c>
      <c r="Q182" s="34">
        <v>0</v>
      </c>
      <c r="R182" s="34">
        <f t="shared" si="10"/>
        <v>6156.99</v>
      </c>
      <c r="S182" s="34">
        <f t="shared" si="11"/>
        <v>33843.01</v>
      </c>
      <c r="X182" s="49"/>
    </row>
    <row r="183" spans="1:24" x14ac:dyDescent="0.2">
      <c r="A183" s="31">
        <v>170</v>
      </c>
      <c r="B183" s="32" t="s">
        <v>302</v>
      </c>
      <c r="C183" s="32" t="s">
        <v>301</v>
      </c>
      <c r="D183" s="33" t="s">
        <v>29</v>
      </c>
      <c r="E183" s="33" t="s">
        <v>298</v>
      </c>
      <c r="F183" s="34" t="s">
        <v>26</v>
      </c>
      <c r="G183" s="34">
        <v>40000</v>
      </c>
      <c r="H183" s="34">
        <v>215.78</v>
      </c>
      <c r="I183" s="34">
        <v>50</v>
      </c>
      <c r="J183" s="36">
        <v>1148</v>
      </c>
      <c r="K183" s="36">
        <v>1216</v>
      </c>
      <c r="L183" s="34">
        <v>0</v>
      </c>
      <c r="M183" s="34">
        <v>1512.45</v>
      </c>
      <c r="N183" s="34">
        <v>4208.33</v>
      </c>
      <c r="O183" s="34">
        <v>200</v>
      </c>
      <c r="P183" s="34">
        <v>11890.51</v>
      </c>
      <c r="Q183" s="34">
        <v>0</v>
      </c>
      <c r="R183" s="34">
        <f t="shared" si="10"/>
        <v>20441.07</v>
      </c>
      <c r="S183" s="34">
        <f t="shared" si="11"/>
        <v>19558.93</v>
      </c>
      <c r="X183" s="49"/>
    </row>
    <row r="185" spans="1:24" ht="15" thickBot="1" x14ac:dyDescent="0.25"/>
    <row r="186" spans="1:24" s="29" customFormat="1" ht="23.25" x14ac:dyDescent="0.35">
      <c r="A186" s="4" t="s">
        <v>0</v>
      </c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6"/>
      <c r="U186" s="2"/>
      <c r="V186" s="2"/>
      <c r="X186" s="30"/>
    </row>
    <row r="187" spans="1:24" ht="20.25" x14ac:dyDescent="0.3">
      <c r="A187" s="7" t="s">
        <v>1</v>
      </c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9"/>
      <c r="T187" s="29"/>
    </row>
    <row r="188" spans="1:24" ht="18" x14ac:dyDescent="0.25">
      <c r="A188" s="10" t="s">
        <v>2</v>
      </c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1"/>
    </row>
    <row r="189" spans="1:24" ht="18.75" thickBot="1" x14ac:dyDescent="0.3">
      <c r="A189" s="12" t="str">
        <f>+A98</f>
        <v>FEBRERO 2023</v>
      </c>
      <c r="B189" s="41"/>
      <c r="C189" s="41"/>
      <c r="D189" s="41"/>
      <c r="E189" s="41"/>
      <c r="F189" s="41"/>
      <c r="G189" s="41"/>
      <c r="H189" s="41"/>
      <c r="I189" s="41"/>
      <c r="J189" s="41"/>
      <c r="K189" s="41"/>
      <c r="L189" s="41"/>
      <c r="M189" s="41"/>
      <c r="N189" s="41"/>
      <c r="O189" s="41"/>
      <c r="P189" s="41"/>
      <c r="Q189" s="41"/>
      <c r="R189" s="41"/>
      <c r="S189" s="42"/>
    </row>
    <row r="190" spans="1:24" ht="23.25" thickBot="1" x14ac:dyDescent="0.25">
      <c r="A190" s="15" t="s">
        <v>3</v>
      </c>
      <c r="B190" s="16" t="s">
        <v>4</v>
      </c>
      <c r="C190" s="16" t="s">
        <v>5</v>
      </c>
      <c r="D190" s="15" t="s">
        <v>6</v>
      </c>
      <c r="E190" s="17" t="s">
        <v>7</v>
      </c>
      <c r="F190" s="18" t="s">
        <v>8</v>
      </c>
      <c r="G190" s="19" t="s">
        <v>9</v>
      </c>
      <c r="H190" s="19" t="s">
        <v>10</v>
      </c>
      <c r="I190" s="19" t="s">
        <v>11</v>
      </c>
      <c r="J190" s="19" t="s">
        <v>12</v>
      </c>
      <c r="K190" s="19" t="s">
        <v>13</v>
      </c>
      <c r="L190" s="19" t="s">
        <v>14</v>
      </c>
      <c r="M190" s="19" t="s">
        <v>15</v>
      </c>
      <c r="N190" s="20" t="s">
        <v>16</v>
      </c>
      <c r="O190" s="20" t="s">
        <v>17</v>
      </c>
      <c r="P190" s="21" t="s">
        <v>18</v>
      </c>
      <c r="Q190" s="19" t="s">
        <v>19</v>
      </c>
      <c r="R190" s="19" t="s">
        <v>20</v>
      </c>
      <c r="S190" s="19" t="s">
        <v>21</v>
      </c>
    </row>
    <row r="191" spans="1:24" x14ac:dyDescent="0.2">
      <c r="A191" s="24">
        <v>171</v>
      </c>
      <c r="B191" s="25" t="s">
        <v>303</v>
      </c>
      <c r="C191" s="25" t="s">
        <v>40</v>
      </c>
      <c r="D191" s="26" t="s">
        <v>29</v>
      </c>
      <c r="E191" s="26" t="s">
        <v>298</v>
      </c>
      <c r="F191" s="27" t="s">
        <v>26</v>
      </c>
      <c r="G191" s="27">
        <v>30000</v>
      </c>
      <c r="H191" s="27">
        <v>0</v>
      </c>
      <c r="I191" s="27">
        <v>50</v>
      </c>
      <c r="J191" s="46">
        <v>861</v>
      </c>
      <c r="K191" s="46">
        <v>912</v>
      </c>
      <c r="L191" s="27">
        <v>2620.65</v>
      </c>
      <c r="M191" s="27">
        <v>0</v>
      </c>
      <c r="N191" s="27">
        <v>3939.1</v>
      </c>
      <c r="O191" s="27">
        <v>0</v>
      </c>
      <c r="P191" s="27">
        <v>11369.75</v>
      </c>
      <c r="Q191" s="27">
        <v>0</v>
      </c>
      <c r="R191" s="27">
        <f>+SUM(H191:P191)</f>
        <v>19752.5</v>
      </c>
      <c r="S191" s="27">
        <f>SUM(G191+Q191-R191)</f>
        <v>10247.5</v>
      </c>
      <c r="X191" s="49"/>
    </row>
    <row r="192" spans="1:24" x14ac:dyDescent="0.2">
      <c r="A192" s="31">
        <v>172</v>
      </c>
      <c r="B192" s="32" t="s">
        <v>304</v>
      </c>
      <c r="C192" s="32" t="s">
        <v>289</v>
      </c>
      <c r="D192" s="33" t="s">
        <v>29</v>
      </c>
      <c r="E192" s="33" t="s">
        <v>298</v>
      </c>
      <c r="F192" s="34" t="s">
        <v>26</v>
      </c>
      <c r="G192" s="35">
        <v>30000</v>
      </c>
      <c r="H192" s="34">
        <v>0</v>
      </c>
      <c r="I192" s="34">
        <v>50</v>
      </c>
      <c r="J192" s="36">
        <v>861</v>
      </c>
      <c r="K192" s="36">
        <v>912</v>
      </c>
      <c r="L192" s="34">
        <v>0</v>
      </c>
      <c r="M192" s="34">
        <v>0</v>
      </c>
      <c r="N192" s="34">
        <v>0</v>
      </c>
      <c r="O192" s="34">
        <v>200</v>
      </c>
      <c r="P192" s="34">
        <v>0</v>
      </c>
      <c r="Q192" s="34">
        <v>0</v>
      </c>
      <c r="R192" s="34">
        <f>+SUM(H192:P192)</f>
        <v>2023</v>
      </c>
      <c r="S192" s="34">
        <f>SUM(G192+Q192-R192)</f>
        <v>27977</v>
      </c>
      <c r="X192" s="49"/>
    </row>
    <row r="193" spans="1:19" x14ac:dyDescent="0.2">
      <c r="A193" s="31">
        <v>173</v>
      </c>
      <c r="B193" s="32" t="s">
        <v>305</v>
      </c>
      <c r="C193" s="32" t="s">
        <v>306</v>
      </c>
      <c r="D193" s="33" t="s">
        <v>38</v>
      </c>
      <c r="E193" s="33" t="s">
        <v>307</v>
      </c>
      <c r="F193" s="34" t="s">
        <v>26</v>
      </c>
      <c r="G193" s="34">
        <v>90000</v>
      </c>
      <c r="H193" s="34">
        <v>9375.08</v>
      </c>
      <c r="I193" s="34">
        <v>50</v>
      </c>
      <c r="J193" s="36">
        <v>2583</v>
      </c>
      <c r="K193" s="36">
        <v>2736</v>
      </c>
      <c r="L193" s="34">
        <v>1750.0150000000001</v>
      </c>
      <c r="M193" s="34">
        <v>1512.45</v>
      </c>
      <c r="N193" s="34">
        <v>0</v>
      </c>
      <c r="O193" s="34">
        <v>200</v>
      </c>
      <c r="P193" s="34">
        <v>0</v>
      </c>
      <c r="Q193" s="34">
        <v>0</v>
      </c>
      <c r="R193" s="34">
        <f t="shared" ref="R193:R196" si="12">+SUM(H193:P193)</f>
        <v>18206.545000000002</v>
      </c>
      <c r="S193" s="34">
        <f t="shared" ref="S193:S196" si="13">SUM(G193+Q193-R193)</f>
        <v>71793.455000000002</v>
      </c>
    </row>
    <row r="194" spans="1:19" x14ac:dyDescent="0.2">
      <c r="A194" s="50">
        <v>174</v>
      </c>
      <c r="B194" s="32" t="s">
        <v>308</v>
      </c>
      <c r="C194" s="32" t="s">
        <v>309</v>
      </c>
      <c r="D194" s="33" t="s">
        <v>38</v>
      </c>
      <c r="E194" s="33" t="s">
        <v>307</v>
      </c>
      <c r="F194" s="34" t="s">
        <v>30</v>
      </c>
      <c r="G194" s="34">
        <v>75000</v>
      </c>
      <c r="H194" s="34">
        <v>6309.35</v>
      </c>
      <c r="I194" s="34">
        <v>50</v>
      </c>
      <c r="J194" s="36">
        <v>2152.5</v>
      </c>
      <c r="K194" s="36">
        <v>2280</v>
      </c>
      <c r="L194" s="34">
        <v>15951.56</v>
      </c>
      <c r="M194" s="34">
        <v>0</v>
      </c>
      <c r="N194" s="34">
        <v>0</v>
      </c>
      <c r="O194" s="34">
        <v>200</v>
      </c>
      <c r="P194" s="34">
        <v>0</v>
      </c>
      <c r="Q194" s="34">
        <v>0</v>
      </c>
      <c r="R194" s="34">
        <f t="shared" si="12"/>
        <v>26943.41</v>
      </c>
      <c r="S194" s="34">
        <f t="shared" si="13"/>
        <v>48056.59</v>
      </c>
    </row>
    <row r="195" spans="1:19" x14ac:dyDescent="0.2">
      <c r="A195" s="31">
        <v>175</v>
      </c>
      <c r="B195" s="32" t="s">
        <v>310</v>
      </c>
      <c r="C195" s="37" t="s">
        <v>311</v>
      </c>
      <c r="D195" s="33" t="s">
        <v>29</v>
      </c>
      <c r="E195" s="33" t="s">
        <v>307</v>
      </c>
      <c r="F195" s="34" t="s">
        <v>30</v>
      </c>
      <c r="G195" s="35">
        <v>55000</v>
      </c>
      <c r="H195" s="34">
        <v>2559.6799999999998</v>
      </c>
      <c r="I195" s="34">
        <v>50</v>
      </c>
      <c r="J195" s="36">
        <v>1578.5</v>
      </c>
      <c r="K195" s="36">
        <v>1672</v>
      </c>
      <c r="L195" s="34">
        <v>0</v>
      </c>
      <c r="M195" s="34">
        <v>0</v>
      </c>
      <c r="N195" s="34">
        <v>0</v>
      </c>
      <c r="O195" s="34">
        <v>200</v>
      </c>
      <c r="P195" s="34">
        <v>0</v>
      </c>
      <c r="Q195" s="34">
        <v>0</v>
      </c>
      <c r="R195" s="34">
        <f t="shared" si="12"/>
        <v>6060.18</v>
      </c>
      <c r="S195" s="34">
        <f t="shared" si="13"/>
        <v>48939.82</v>
      </c>
    </row>
    <row r="196" spans="1:19" x14ac:dyDescent="0.2">
      <c r="A196" s="50">
        <v>176</v>
      </c>
      <c r="B196" s="37" t="s">
        <v>312</v>
      </c>
      <c r="C196" s="37" t="s">
        <v>311</v>
      </c>
      <c r="D196" s="33" t="s">
        <v>29</v>
      </c>
      <c r="E196" s="33" t="s">
        <v>307</v>
      </c>
      <c r="F196" s="34" t="s">
        <v>30</v>
      </c>
      <c r="G196" s="35">
        <v>45000</v>
      </c>
      <c r="H196" s="34">
        <v>1148.33</v>
      </c>
      <c r="I196" s="34">
        <v>50</v>
      </c>
      <c r="J196" s="36">
        <v>1291.5</v>
      </c>
      <c r="K196" s="36">
        <v>1368</v>
      </c>
      <c r="L196" s="34">
        <v>0</v>
      </c>
      <c r="M196" s="34">
        <v>0</v>
      </c>
      <c r="N196" s="34">
        <v>0</v>
      </c>
      <c r="O196" s="34">
        <v>0</v>
      </c>
      <c r="P196" s="34">
        <v>0</v>
      </c>
      <c r="Q196" s="34">
        <v>0</v>
      </c>
      <c r="R196" s="34">
        <f t="shared" si="12"/>
        <v>3857.83</v>
      </c>
      <c r="S196" s="34">
        <f t="shared" si="13"/>
        <v>41142.17</v>
      </c>
    </row>
    <row r="197" spans="1:19" x14ac:dyDescent="0.2">
      <c r="A197" s="31">
        <v>177</v>
      </c>
      <c r="B197" s="32" t="s">
        <v>313</v>
      </c>
      <c r="C197" s="32" t="s">
        <v>314</v>
      </c>
      <c r="D197" s="33" t="s">
        <v>38</v>
      </c>
      <c r="E197" s="33" t="s">
        <v>315</v>
      </c>
      <c r="F197" s="34" t="s">
        <v>26</v>
      </c>
      <c r="G197" s="34">
        <v>90000</v>
      </c>
      <c r="H197" s="34">
        <v>9753.19</v>
      </c>
      <c r="I197" s="34">
        <v>210</v>
      </c>
      <c r="J197" s="36">
        <v>2583</v>
      </c>
      <c r="K197" s="36">
        <v>2736</v>
      </c>
      <c r="L197" s="34">
        <v>1319.07</v>
      </c>
      <c r="M197" s="34">
        <v>0</v>
      </c>
      <c r="N197" s="34">
        <v>0</v>
      </c>
      <c r="O197" s="34">
        <v>200</v>
      </c>
      <c r="P197" s="34">
        <v>8657.14</v>
      </c>
      <c r="Q197" s="34">
        <v>0</v>
      </c>
      <c r="R197" s="34">
        <f>+SUM(H197:P197)</f>
        <v>25458.400000000001</v>
      </c>
      <c r="S197" s="34">
        <f>SUM(G197+Q197-R197)</f>
        <v>64541.599999999999</v>
      </c>
    </row>
    <row r="198" spans="1:19" x14ac:dyDescent="0.2">
      <c r="A198" s="50">
        <v>178</v>
      </c>
      <c r="B198" s="32" t="s">
        <v>316</v>
      </c>
      <c r="C198" s="32" t="s">
        <v>317</v>
      </c>
      <c r="D198" s="33" t="s">
        <v>29</v>
      </c>
      <c r="E198" s="33" t="s">
        <v>315</v>
      </c>
      <c r="F198" s="34" t="s">
        <v>26</v>
      </c>
      <c r="G198" s="35">
        <v>60000</v>
      </c>
      <c r="H198" s="34">
        <v>3486.65</v>
      </c>
      <c r="I198" s="34">
        <v>50</v>
      </c>
      <c r="J198" s="36">
        <v>1722</v>
      </c>
      <c r="K198" s="36">
        <v>1824</v>
      </c>
      <c r="L198" s="34">
        <v>439.69</v>
      </c>
      <c r="M198" s="34">
        <v>0</v>
      </c>
      <c r="N198" s="34">
        <v>0</v>
      </c>
      <c r="O198" s="34">
        <v>200</v>
      </c>
      <c r="P198" s="34">
        <v>0</v>
      </c>
      <c r="Q198" s="34">
        <v>0</v>
      </c>
      <c r="R198" s="34">
        <f>+SUM(H198:P198)</f>
        <v>7722.3399999999992</v>
      </c>
      <c r="S198" s="34">
        <f>SUM(G198+Q198-R198)</f>
        <v>52277.66</v>
      </c>
    </row>
    <row r="199" spans="1:19" x14ac:dyDescent="0.2">
      <c r="A199" s="31">
        <v>179</v>
      </c>
      <c r="B199" s="32" t="s">
        <v>318</v>
      </c>
      <c r="C199" s="32" t="s">
        <v>319</v>
      </c>
      <c r="D199" s="33" t="s">
        <v>29</v>
      </c>
      <c r="E199" s="33" t="s">
        <v>315</v>
      </c>
      <c r="F199" s="34" t="s">
        <v>30</v>
      </c>
      <c r="G199" s="35">
        <v>32000</v>
      </c>
      <c r="H199" s="34">
        <v>0</v>
      </c>
      <c r="I199" s="34">
        <v>50</v>
      </c>
      <c r="J199" s="36">
        <v>918.4</v>
      </c>
      <c r="K199" s="36">
        <v>972.8</v>
      </c>
      <c r="L199" s="34">
        <v>0</v>
      </c>
      <c r="M199" s="34">
        <v>0</v>
      </c>
      <c r="N199" s="34">
        <v>0</v>
      </c>
      <c r="O199" s="34">
        <v>0</v>
      </c>
      <c r="P199" s="34">
        <v>0</v>
      </c>
      <c r="Q199" s="34">
        <v>0</v>
      </c>
      <c r="R199" s="34">
        <f>+SUM(H199:P199)</f>
        <v>1941.1999999999998</v>
      </c>
      <c r="S199" s="34">
        <f>SUM(G199+Q199-R199)</f>
        <v>30058.799999999999</v>
      </c>
    </row>
    <row r="200" spans="1:19" x14ac:dyDescent="0.2">
      <c r="A200" s="50">
        <v>180</v>
      </c>
      <c r="B200" s="32" t="s">
        <v>320</v>
      </c>
      <c r="C200" s="37" t="s">
        <v>321</v>
      </c>
      <c r="D200" s="33" t="s">
        <v>29</v>
      </c>
      <c r="E200" s="33" t="s">
        <v>322</v>
      </c>
      <c r="F200" s="34" t="s">
        <v>30</v>
      </c>
      <c r="G200" s="35">
        <v>75000</v>
      </c>
      <c r="H200" s="34">
        <v>6309.35</v>
      </c>
      <c r="I200" s="34">
        <v>50</v>
      </c>
      <c r="J200" s="36">
        <v>2152.5</v>
      </c>
      <c r="K200" s="36">
        <v>2280</v>
      </c>
      <c r="L200" s="34">
        <v>0</v>
      </c>
      <c r="M200" s="34">
        <v>0</v>
      </c>
      <c r="N200" s="34">
        <v>0</v>
      </c>
      <c r="O200" s="34">
        <v>200</v>
      </c>
      <c r="P200" s="34">
        <v>5000</v>
      </c>
      <c r="Q200" s="34">
        <v>0</v>
      </c>
      <c r="R200" s="34">
        <f>+SUM(H200:P200)</f>
        <v>15991.85</v>
      </c>
      <c r="S200" s="34">
        <f>SUM(G200+Q200-R200)</f>
        <v>59008.15</v>
      </c>
    </row>
    <row r="201" spans="1:19" x14ac:dyDescent="0.2">
      <c r="A201" s="31">
        <v>181</v>
      </c>
      <c r="B201" s="32" t="s">
        <v>323</v>
      </c>
      <c r="C201" s="32" t="s">
        <v>324</v>
      </c>
      <c r="D201" s="33" t="s">
        <v>38</v>
      </c>
      <c r="E201" s="33" t="s">
        <v>322</v>
      </c>
      <c r="F201" s="34" t="s">
        <v>30</v>
      </c>
      <c r="G201" s="34">
        <v>47000</v>
      </c>
      <c r="H201" s="34">
        <v>1430.6</v>
      </c>
      <c r="I201" s="34">
        <v>50</v>
      </c>
      <c r="J201" s="36">
        <f>+G201*2.87%</f>
        <v>1348.9</v>
      </c>
      <c r="K201" s="36">
        <f>+G201*3.04%</f>
        <v>1428.8</v>
      </c>
      <c r="L201" s="34">
        <v>4594.8824999999997</v>
      </c>
      <c r="M201" s="34">
        <v>0</v>
      </c>
      <c r="N201" s="34">
        <v>0</v>
      </c>
      <c r="O201" s="34">
        <v>200</v>
      </c>
      <c r="P201" s="34">
        <v>15747.62</v>
      </c>
      <c r="Q201" s="34">
        <v>0</v>
      </c>
      <c r="R201" s="34">
        <f>+SUM(H201:P201)</f>
        <v>24800.802499999998</v>
      </c>
      <c r="S201" s="34">
        <f>SUM(G201+Q201-R201)</f>
        <v>22199.197500000002</v>
      </c>
    </row>
    <row r="202" spans="1:19" x14ac:dyDescent="0.2">
      <c r="A202" s="51" t="s">
        <v>325</v>
      </c>
      <c r="G202" s="3"/>
      <c r="H202" s="3"/>
      <c r="I202" s="3"/>
      <c r="L202" s="3"/>
      <c r="M202" s="3"/>
      <c r="N202" s="3"/>
      <c r="O202" s="3"/>
      <c r="P202" s="3"/>
      <c r="Q202" s="3"/>
      <c r="R202" s="3"/>
      <c r="S202" s="3"/>
    </row>
    <row r="203" spans="1:19" x14ac:dyDescent="0.2">
      <c r="A203" s="51" t="s">
        <v>330</v>
      </c>
      <c r="G203" s="44"/>
      <c r="H203" s="44"/>
      <c r="I203" s="44"/>
      <c r="J203" s="44"/>
      <c r="K203" s="44"/>
      <c r="L203" s="44"/>
      <c r="M203" s="44"/>
      <c r="N203" s="44"/>
      <c r="O203" s="44"/>
      <c r="P203" s="44"/>
      <c r="Q203" s="44"/>
      <c r="R203" s="44"/>
      <c r="S203" s="44"/>
    </row>
    <row r="204" spans="1:19" x14ac:dyDescent="0.2">
      <c r="A204" s="51" t="s">
        <v>331</v>
      </c>
      <c r="G204" s="52"/>
      <c r="H204" s="52"/>
      <c r="I204" s="52"/>
      <c r="J204" s="52"/>
      <c r="K204" s="52"/>
      <c r="L204" s="52"/>
      <c r="M204" s="52"/>
      <c r="N204" s="52"/>
      <c r="O204" s="52"/>
      <c r="P204" s="52"/>
      <c r="Q204" s="52"/>
      <c r="R204" s="52"/>
      <c r="S204" s="52"/>
    </row>
    <row r="205" spans="1:19" x14ac:dyDescent="0.2">
      <c r="A205" s="53"/>
      <c r="G205" s="52"/>
      <c r="H205" s="52"/>
      <c r="I205" s="52"/>
      <c r="J205" s="52"/>
      <c r="K205" s="52"/>
      <c r="L205" s="52"/>
      <c r="M205" s="52"/>
      <c r="N205" s="52"/>
      <c r="O205" s="52"/>
      <c r="P205" s="52"/>
      <c r="Q205" s="52"/>
      <c r="R205" s="52"/>
      <c r="S205" s="52"/>
    </row>
    <row r="206" spans="1:19" ht="15" x14ac:dyDescent="0.25">
      <c r="C206" s="54" t="s">
        <v>326</v>
      </c>
      <c r="D206" s="3"/>
      <c r="F206" s="2"/>
      <c r="J206" s="2"/>
      <c r="K206" s="55" t="s">
        <v>327</v>
      </c>
    </row>
    <row r="209" spans="7:19" x14ac:dyDescent="0.2">
      <c r="G209" s="56"/>
      <c r="H209" s="56"/>
      <c r="I209" s="56"/>
      <c r="J209" s="56"/>
      <c r="K209" s="56"/>
      <c r="L209" s="56"/>
      <c r="M209" s="56"/>
      <c r="N209" s="56"/>
      <c r="O209" s="56"/>
      <c r="P209" s="56"/>
      <c r="Q209" s="56"/>
      <c r="R209" s="56"/>
      <c r="S209" s="56"/>
    </row>
    <row r="210" spans="7:19" x14ac:dyDescent="0.2">
      <c r="G210" s="3"/>
      <c r="H210" s="3"/>
      <c r="I210" s="3"/>
      <c r="L210" s="3"/>
      <c r="M210" s="3"/>
      <c r="N210" s="3"/>
      <c r="O210" s="3"/>
      <c r="P210" s="3"/>
      <c r="Q210" s="3"/>
      <c r="R210" s="3"/>
      <c r="S210" s="3"/>
    </row>
    <row r="211" spans="7:19" x14ac:dyDescent="0.2">
      <c r="G211" s="52"/>
      <c r="H211" s="52"/>
      <c r="I211" s="52"/>
      <c r="J211" s="52"/>
      <c r="K211" s="52"/>
      <c r="L211" s="52"/>
      <c r="M211" s="52"/>
      <c r="N211" s="52"/>
      <c r="O211" s="52"/>
      <c r="P211" s="52"/>
      <c r="Q211" s="52"/>
      <c r="R211" s="52"/>
      <c r="S211" s="52"/>
    </row>
    <row r="217" spans="7:19" x14ac:dyDescent="0.2">
      <c r="G217" s="3"/>
      <c r="H217" s="3"/>
      <c r="I217" s="3"/>
      <c r="L217" s="3"/>
      <c r="M217" s="3"/>
      <c r="N217" s="3"/>
      <c r="O217" s="3"/>
      <c r="P217" s="3"/>
      <c r="Q217" s="3"/>
      <c r="R217" s="3"/>
      <c r="S217" s="3"/>
    </row>
    <row r="218" spans="7:19" x14ac:dyDescent="0.2">
      <c r="G218" s="3"/>
      <c r="H218" s="3"/>
      <c r="I218" s="3"/>
      <c r="L218" s="3"/>
      <c r="M218" s="3"/>
      <c r="N218" s="3"/>
      <c r="O218" s="3"/>
      <c r="P218" s="3"/>
      <c r="Q218" s="3"/>
      <c r="R218" s="3"/>
      <c r="S218" s="3"/>
    </row>
  </sheetData>
  <sheetProtection algorithmName="SHA-512" hashValue="oul90hcGAfGA3Bkh4nx2v87Y6Q+uhzpQf/vzRdF97hdWY9nLGcoIl25dp5pdYPCHY5qFmYVLzJ4CYdoGlyRVig==" saltValue="4D/8VhROUY7/+Ar1yGeeJQ==" spinCount="100000" sheet="1" objects="1" scenarios="1"/>
  <mergeCells count="13">
    <mergeCell ref="A5:S5"/>
    <mergeCell ref="A1:K1"/>
    <mergeCell ref="A2:S2"/>
    <mergeCell ref="A3:S3"/>
    <mergeCell ref="A4:S4"/>
    <mergeCell ref="A189:S189"/>
    <mergeCell ref="A95:S95"/>
    <mergeCell ref="A96:S96"/>
    <mergeCell ref="A97:S97"/>
    <mergeCell ref="A98:S98"/>
    <mergeCell ref="A186:S186"/>
    <mergeCell ref="A187:S187"/>
    <mergeCell ref="A188:S188"/>
  </mergeCells>
  <pageMargins left="0.70866141732283472" right="0.70866141732283472" top="0.74803149606299213" bottom="0.74803149606299213" header="0.31496062992125984" footer="0.31496062992125984"/>
  <pageSetup paperSize="5" scale="45" orientation="landscape" r:id="rId1"/>
  <ignoredErrors>
    <ignoredError sqref="R7:R92 R102:R183 R193:R201 R100:R101 R191:R192" formulaRange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FC7B3E21D739F408D40BDF48FCFF891" ma:contentTypeVersion="13" ma:contentTypeDescription="Crear nuevo documento." ma:contentTypeScope="" ma:versionID="1cd71eba32a9d7f26e82cc35eee988e6">
  <xsd:schema xmlns:xsd="http://www.w3.org/2001/XMLSchema" xmlns:xs="http://www.w3.org/2001/XMLSchema" xmlns:p="http://schemas.microsoft.com/office/2006/metadata/properties" xmlns:ns2="8ec24357-8104-4f74-b4c1-888e152a16c5" xmlns:ns3="a425c96b-313c-43ce-820c-dafd782290ad" targetNamespace="http://schemas.microsoft.com/office/2006/metadata/properties" ma:root="true" ma:fieldsID="6122e78d426b74af61c4986f455bc50d" ns2:_="" ns3:_="">
    <xsd:import namespace="8ec24357-8104-4f74-b4c1-888e152a16c5"/>
    <xsd:import namespace="a425c96b-313c-43ce-820c-dafd782290a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c24357-8104-4f74-b4c1-888e152a16c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fc909f62-2a63-4dc6-96cc-8a770143e06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25c96b-313c-43ce-820c-dafd782290ad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7190d012-6592-41b4-9b03-44b43de7e004}" ma:internalName="TaxCatchAll" ma:showField="CatchAllData" ma:web="a425c96b-313c-43ce-820c-dafd782290a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425c96b-313c-43ce-820c-dafd782290ad" xsi:nil="true"/>
    <lcf76f155ced4ddcb4097134ff3c332f xmlns="8ec24357-8104-4f74-b4c1-888e152a16c5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093AE803-2DC2-4F9F-A42C-E1C20065E2F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C54AED0-B79A-446D-A21C-6E0318D3326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c24357-8104-4f74-b4c1-888e152a16c5"/>
    <ds:schemaRef ds:uri="a425c96b-313c-43ce-820c-dafd782290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C1C37F6-6A74-4CEF-9B64-5A4F7F2A23AD}">
  <ds:schemaRefs>
    <ds:schemaRef ds:uri="http://schemas.microsoft.com/office/2006/documentManagement/types"/>
    <ds:schemaRef ds:uri="http://purl.org/dc/elements/1.1/"/>
    <ds:schemaRef ds:uri="8ec24357-8104-4f74-b4c1-888e152a16c5"/>
    <ds:schemaRef ds:uri="http://schemas.openxmlformats.org/package/2006/metadata/core-properties"/>
    <ds:schemaRef ds:uri="http://purl.org/dc/terms/"/>
    <ds:schemaRef ds:uri="http://purl.org/dc/dcmitype/"/>
    <ds:schemaRef ds:uri="http://schemas.microsoft.com/office/2006/metadata/properties"/>
    <ds:schemaRef ds:uri="http://schemas.microsoft.com/office/infopath/2007/PartnerControls"/>
    <ds:schemaRef ds:uri="a425c96b-313c-43ce-820c-dafd782290ad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2006-09-12T12:46:56Z</dcterms:created>
  <dcterms:modified xsi:type="dcterms:W3CDTF">2023-03-21T14:31:35Z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0x0101000FC7B3E21D739F408D40BDF48FCFF891</vt:lpwstr>
  </property>
  <property fmtid="{D5CDD505-2E9C-101B-9397-08002B2CF9AE}" pid="3" name="MediaServiceImageTags">
    <vt:lpwstr/>
  </property>
</Properties>
</file>