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2-DICIEMBRE/"/>
    </mc:Choice>
  </mc:AlternateContent>
  <xr:revisionPtr revIDLastSave="136" documentId="8_{799792AE-D2C5-4583-B516-D3DE0B06247B}" xr6:coauthVersionLast="47" xr6:coauthVersionMax="47" xr10:uidLastSave="{AE3D5DE4-A27C-46B6-AAF5-4B05D66BBC16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H29" i="1"/>
  <c r="F29" i="1"/>
  <c r="E29" i="1"/>
  <c r="G29" i="1" s="1"/>
  <c r="I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<sst xmlns="http://schemas.openxmlformats.org/spreadsheetml/2006/main" count="68" uniqueCount="65">
  <si>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</si>
  <si>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</si>
  <si>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</si>
  <si>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</si>
  <si>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</si>
  <si>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</si>
  <si>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</si>
  <si>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</si>
  <si>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</si>
  <si>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</si>
  <si>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</si>
  <si>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</si>
  <si>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</si>
  <si>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</si>
  <si>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</si>
  <si>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</si>
  <si>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</si>
  <si>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</si>
  <si>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</si>
  <si>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</si>
  <si>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</si>
  <si>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</si>
  <si>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</si>
  <si>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</si>
  <si>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</si>
  <si>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</si>
  <si>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</si>
  <si>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</si>
  <si>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</si>
  <si>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</si>
  <si>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</si>
  <si>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</si>
  <si>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</si>
  <si>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</si>
  <si>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</si>
  <si>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>[Registrar las oportunidades de mejora identificadas, como acciones puntuales, especificando las fechas de su realización.]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</si>
  <si>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</si>
  <si>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</si>
  <si>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</si>
  <si>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</si>
  <si>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</si>
  <si>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</si>
  <si>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</si>
  <si>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</si>
  <si>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 xml:space="preserve">Número de actividades realizadas	</t>
  </si>
  <si>
    <t>No aplica.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</si>
  <si>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</si>
  <si>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</si>
  <si>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</si>
  <si>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</si>
  <si>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</si>
  <si>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</si>
  <si>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</si>
  <si>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</si>
  <si>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</si>
  <si>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</si>
  <si>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</si>
  <si>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</si>
  <si>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</si>
  <si>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</si>
  <si>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</si>
  <si>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Informes Físico Financiero Anual 2023</t>
  </si>
  <si>
    <t>0211 - MINISTERIO DE OBRAS PUBLICAS Y COMUNICACIONES</t>
  </si>
  <si>
    <t>01 - MINISTERIO DE OBRAS PUBLICAS Y COMUNICACIONES</t>
  </si>
  <si>
    <t>0011 - JUNTA DE AVIACION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</si>
</sst>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101916"/>
          <a:ext cx="2719917" cy="153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(B)]]*0.74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showGridLines="0" tabSelected="1" view="pageBreakPreview" topLeftCell="A24" zoomScale="90" zoomScaleNormal="100" zoomScaleSheetLayoutView="90" workbookViewId="0">
      <selection activeCell="I42" sqref="I42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92" t="s">
        <v>61</v>
      </c>
      <c r="C1" s="93"/>
      <c r="D1" s="93"/>
      <c r="E1" s="93"/>
      <c r="F1" s="93"/>
      <c r="G1" s="93"/>
      <c r="H1" s="93"/>
      <c r="I1" s="93"/>
      <c r="J1" s="94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53"/>
      <c r="B3" s="54"/>
      <c r="C3" s="54"/>
      <c r="D3" s="54"/>
      <c r="E3" s="54"/>
      <c r="F3" s="54"/>
      <c r="G3" s="54"/>
      <c r="H3" s="54"/>
      <c r="I3" s="54"/>
      <c r="J3" s="55"/>
      <c r="K3" s="1"/>
    </row>
    <row r="4" spans="1:11" ht="15.75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  <c r="K4" s="1"/>
    </row>
    <row r="5" spans="1:11" x14ac:dyDescent="0.25">
      <c r="A5" s="47"/>
      <c r="B5" s="48"/>
      <c r="C5" s="48"/>
      <c r="D5" s="48"/>
      <c r="E5" s="48"/>
      <c r="F5" s="48"/>
      <c r="G5" s="48"/>
      <c r="H5" s="48"/>
      <c r="I5" s="48"/>
      <c r="J5" s="49"/>
      <c r="K5" s="1"/>
    </row>
    <row r="6" spans="1:11" ht="15.75" x14ac:dyDescent="0.25">
      <c r="A6" s="42" t="s">
        <v>57</v>
      </c>
      <c r="B6" s="43"/>
      <c r="C6" s="43"/>
      <c r="D6" s="43"/>
      <c r="E6" s="43"/>
      <c r="F6" s="43"/>
      <c r="G6" s="43"/>
      <c r="H6" s="43"/>
      <c r="I6" s="43"/>
      <c r="J6" s="44"/>
      <c r="K6" s="1"/>
    </row>
    <row r="7" spans="1:11" ht="15.75" x14ac:dyDescent="0.25">
      <c r="A7" s="50" t="s">
        <v>0</v>
      </c>
      <c r="B7" s="51"/>
      <c r="C7" s="51"/>
      <c r="D7" s="51"/>
      <c r="E7" s="51"/>
      <c r="F7" s="51"/>
      <c r="G7" s="51"/>
      <c r="H7" s="51"/>
      <c r="I7" s="51"/>
      <c r="J7" s="52"/>
      <c r="K7" s="1"/>
    </row>
    <row r="8" spans="1:11" ht="15" customHeight="1" x14ac:dyDescent="0.25">
      <c r="A8" s="23" t="s">
        <v>1</v>
      </c>
      <c r="B8" s="37" t="s">
        <v>62</v>
      </c>
      <c r="C8" s="38"/>
      <c r="D8" s="38"/>
      <c r="E8" s="38"/>
      <c r="F8" s="38"/>
      <c r="G8" s="38"/>
      <c r="H8" s="38"/>
      <c r="I8" s="38"/>
      <c r="J8" s="39"/>
      <c r="K8" s="1"/>
    </row>
    <row r="9" spans="1:11" ht="15" customHeight="1" x14ac:dyDescent="0.25">
      <c r="A9" s="24" t="s">
        <v>29</v>
      </c>
      <c r="B9" s="37" t="s">
        <v>63</v>
      </c>
      <c r="C9" s="38"/>
      <c r="D9" s="38"/>
      <c r="E9" s="38"/>
      <c r="F9" s="38"/>
      <c r="G9" s="38"/>
      <c r="H9" s="38"/>
      <c r="I9" s="38"/>
      <c r="J9" s="39"/>
      <c r="K9" s="1"/>
    </row>
    <row r="10" spans="1:11" ht="15" customHeight="1" x14ac:dyDescent="0.25">
      <c r="A10" s="24" t="s">
        <v>30</v>
      </c>
      <c r="B10" s="37" t="s">
        <v>64</v>
      </c>
      <c r="C10" s="38"/>
      <c r="D10" s="38"/>
      <c r="E10" s="38"/>
      <c r="F10" s="38"/>
      <c r="G10" s="38"/>
      <c r="H10" s="38"/>
      <c r="I10" s="38"/>
      <c r="J10" s="39"/>
      <c r="K10" s="1"/>
    </row>
    <row r="11" spans="1:11" ht="30.75" customHeight="1" x14ac:dyDescent="0.25">
      <c r="A11" s="23" t="s">
        <v>2</v>
      </c>
      <c r="B11" s="40" t="s">
        <v>46</v>
      </c>
      <c r="C11" s="40"/>
      <c r="D11" s="40"/>
      <c r="E11" s="40"/>
      <c r="F11" s="40"/>
      <c r="G11" s="40"/>
      <c r="H11" s="40"/>
      <c r="I11" s="40"/>
      <c r="J11" s="41"/>
    </row>
    <row r="12" spans="1:11" ht="42.75" customHeight="1" x14ac:dyDescent="0.25">
      <c r="A12" s="23" t="s">
        <v>3</v>
      </c>
      <c r="B12" s="40" t="s">
        <v>47</v>
      </c>
      <c r="C12" s="40"/>
      <c r="D12" s="40"/>
      <c r="E12" s="40"/>
      <c r="F12" s="40"/>
      <c r="G12" s="40"/>
      <c r="H12" s="40"/>
      <c r="I12" s="40"/>
      <c r="J12" s="41"/>
    </row>
    <row r="13" spans="1:11" ht="15.75" x14ac:dyDescent="0.25">
      <c r="A13" s="42" t="s">
        <v>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1" ht="27.75" customHeight="1" x14ac:dyDescent="0.25">
      <c r="A14" s="25" t="s">
        <v>5</v>
      </c>
      <c r="B14" s="26">
        <v>1</v>
      </c>
      <c r="C14" s="45" t="s">
        <v>48</v>
      </c>
      <c r="D14" s="45"/>
      <c r="E14" s="45"/>
      <c r="F14" s="45"/>
      <c r="G14" s="45"/>
      <c r="H14" s="45"/>
      <c r="I14" s="45"/>
      <c r="J14" s="46"/>
    </row>
    <row r="15" spans="1:11" ht="26.25" customHeight="1" x14ac:dyDescent="0.25">
      <c r="A15" s="25" t="s">
        <v>6</v>
      </c>
      <c r="B15" s="27">
        <v>1.1000000000000001</v>
      </c>
      <c r="C15" s="77" t="s">
        <v>49</v>
      </c>
      <c r="D15" s="77"/>
      <c r="E15" s="77"/>
      <c r="F15" s="77"/>
      <c r="G15" s="77"/>
      <c r="H15" s="77"/>
      <c r="I15" s="77"/>
      <c r="J15" s="78"/>
    </row>
    <row r="16" spans="1:11" ht="37.5" customHeight="1" x14ac:dyDescent="0.25">
      <c r="A16" s="25" t="s">
        <v>7</v>
      </c>
      <c r="B16" s="3" t="s">
        <v>43</v>
      </c>
      <c r="C16" s="77" t="s">
        <v>50</v>
      </c>
      <c r="D16" s="77"/>
      <c r="E16" s="77"/>
      <c r="F16" s="77"/>
      <c r="G16" s="77"/>
      <c r="H16" s="77"/>
      <c r="I16" s="77"/>
      <c r="J16" s="78"/>
    </row>
    <row r="17" spans="1:11" ht="15.75" x14ac:dyDescent="0.25">
      <c r="A17" s="42" t="s">
        <v>8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1" x14ac:dyDescent="0.25">
      <c r="A18" s="23" t="s">
        <v>9</v>
      </c>
      <c r="B18" s="90" t="s">
        <v>48</v>
      </c>
      <c r="C18" s="90"/>
      <c r="D18" s="90"/>
      <c r="E18" s="90"/>
      <c r="F18" s="90"/>
      <c r="G18" s="90"/>
      <c r="H18" s="90"/>
      <c r="I18" s="90"/>
      <c r="J18" s="91"/>
    </row>
    <row r="19" spans="1:11" ht="33" customHeight="1" x14ac:dyDescent="0.25">
      <c r="A19" s="12" t="s">
        <v>10</v>
      </c>
      <c r="B19" s="59" t="s">
        <v>51</v>
      </c>
      <c r="C19" s="59"/>
      <c r="D19" s="59"/>
      <c r="E19" s="59"/>
      <c r="F19" s="59"/>
      <c r="G19" s="59"/>
      <c r="H19" s="59"/>
      <c r="I19" s="59"/>
      <c r="J19" s="60"/>
    </row>
    <row r="20" spans="1:11" x14ac:dyDescent="0.25">
      <c r="A20" s="12" t="s">
        <v>58</v>
      </c>
      <c r="B20" s="59" t="s">
        <v>54</v>
      </c>
      <c r="C20" s="59"/>
      <c r="D20" s="59"/>
      <c r="E20" s="59"/>
      <c r="F20" s="59"/>
      <c r="G20" s="59"/>
      <c r="H20" s="59"/>
      <c r="I20" s="59"/>
      <c r="J20" s="60"/>
    </row>
    <row r="21" spans="1:11" ht="35.25" customHeight="1" x14ac:dyDescent="0.25">
      <c r="A21" s="12" t="s">
        <v>31</v>
      </c>
      <c r="B21" s="59" t="s">
        <v>52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1" ht="15.75" x14ac:dyDescent="0.25">
      <c r="A22" s="71" t="s">
        <v>11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 ht="15.75" x14ac:dyDescent="0.25">
      <c r="A23" s="65" t="s">
        <v>12</v>
      </c>
      <c r="B23" s="66"/>
      <c r="C23" s="66"/>
      <c r="D23" s="66"/>
      <c r="E23" s="66"/>
      <c r="F23" s="66"/>
      <c r="G23" s="66"/>
      <c r="H23" s="66"/>
      <c r="I23" s="66"/>
      <c r="J23" s="67"/>
      <c r="K23" s="1"/>
    </row>
    <row r="24" spans="1:11" ht="15" customHeight="1" x14ac:dyDescent="0.25">
      <c r="A24" s="74" t="s">
        <v>13</v>
      </c>
      <c r="B24" s="75"/>
      <c r="C24" s="75" t="s">
        <v>14</v>
      </c>
      <c r="D24" s="75"/>
      <c r="E24" s="75"/>
      <c r="F24" s="75" t="s">
        <v>15</v>
      </c>
      <c r="G24" s="75"/>
      <c r="H24" s="75"/>
      <c r="I24" s="75" t="s">
        <v>16</v>
      </c>
      <c r="J24" s="76"/>
    </row>
    <row r="25" spans="1:11" x14ac:dyDescent="0.25">
      <c r="A25" s="61">
        <v>585956091.50999999</v>
      </c>
      <c r="B25" s="62"/>
      <c r="C25" s="62">
        <v>629263529.16687787</v>
      </c>
      <c r="D25" s="62"/>
      <c r="E25" s="62"/>
      <c r="F25" s="62">
        <v>424004605.57999998</v>
      </c>
      <c r="G25" s="62"/>
      <c r="H25" s="62"/>
      <c r="I25" s="63">
        <f>+IF(F25&gt;0,F25/C25,0)</f>
        <v>0.67381086925753786</v>
      </c>
      <c r="J25" s="64"/>
    </row>
    <row r="26" spans="1:11" ht="15.75" x14ac:dyDescent="0.25">
      <c r="A26" s="65" t="s">
        <v>17</v>
      </c>
      <c r="B26" s="66"/>
      <c r="C26" s="66"/>
      <c r="D26" s="66"/>
      <c r="E26" s="66"/>
      <c r="F26" s="66"/>
      <c r="G26" s="66"/>
      <c r="H26" s="66"/>
      <c r="I26" s="66"/>
      <c r="J26" s="67"/>
      <c r="K26" s="1"/>
    </row>
    <row r="27" spans="1:11" x14ac:dyDescent="0.25">
      <c r="A27" s="28"/>
      <c r="B27" s="29"/>
      <c r="C27" s="68" t="s">
        <v>18</v>
      </c>
      <c r="D27" s="69"/>
      <c r="E27" s="68" t="s">
        <v>36</v>
      </c>
      <c r="F27" s="69"/>
      <c r="G27" s="68" t="s">
        <v>32</v>
      </c>
      <c r="H27" s="68"/>
      <c r="I27" s="68" t="s">
        <v>19</v>
      </c>
      <c r="J27" s="70"/>
    </row>
    <row r="28" spans="1:11" ht="38.25" x14ac:dyDescent="0.25">
      <c r="A28" s="30" t="s">
        <v>20</v>
      </c>
      <c r="B28" s="31" t="s">
        <v>21</v>
      </c>
      <c r="C28" s="31" t="s">
        <v>33</v>
      </c>
      <c r="D28" s="31" t="s">
        <v>34</v>
      </c>
      <c r="E28" s="31" t="s">
        <v>37</v>
      </c>
      <c r="F28" s="31" t="s">
        <v>38</v>
      </c>
      <c r="G28" s="31" t="s">
        <v>39</v>
      </c>
      <c r="H28" s="31" t="s">
        <v>40</v>
      </c>
      <c r="I28" s="31" t="s">
        <v>41</v>
      </c>
      <c r="J28" s="32" t="s">
        <v>42</v>
      </c>
    </row>
    <row r="29" spans="1:11" ht="48" x14ac:dyDescent="0.25">
      <c r="A29" s="10" t="s">
        <v>55</v>
      </c>
      <c r="B29" s="5" t="s">
        <v>44</v>
      </c>
      <c r="C29" s="6" t="s">
        <v>53</v>
      </c>
      <c r="D29" s="7">
        <f>+C25</f>
        <v>629263529.16687787</v>
      </c>
      <c r="E29" s="6" t="str">
        <f>+Tabla1[[#This Row],[Física
(A)]]</f>
        <v>n/a</v>
      </c>
      <c r="F29" s="7">
        <f>+Tabla1[[#This Row],[Financiera
(B)]]*0.74</f>
        <v>465655011.5834896</v>
      </c>
      <c r="G29" s="8" t="str">
        <f>+Tabla1[[#This Row],[Física
(C)]]</f>
        <v>n/a</v>
      </c>
      <c r="H29" s="7">
        <f>+F25</f>
        <v>424004605.57999998</v>
      </c>
      <c r="I29" s="9" t="str">
        <f>+Tabla1[[#This Row],[Física 
(E)]]</f>
        <v>n/a</v>
      </c>
      <c r="J29" s="11">
        <f>IF(H29&gt;0,H29/F29,0)</f>
        <v>0.91055522872640249</v>
      </c>
    </row>
    <row r="30" spans="1:11" ht="15.75" x14ac:dyDescent="0.25">
      <c r="A30" s="42" t="s">
        <v>22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1" ht="15.75" x14ac:dyDescent="0.25">
      <c r="A31" s="50" t="s">
        <v>23</v>
      </c>
      <c r="B31" s="51"/>
      <c r="C31" s="51"/>
      <c r="D31" s="51"/>
      <c r="E31" s="51"/>
      <c r="F31" s="51"/>
      <c r="G31" s="51"/>
      <c r="H31" s="51"/>
      <c r="I31" s="51"/>
      <c r="J31" s="52"/>
      <c r="K31" s="1"/>
    </row>
    <row r="32" spans="1:11" ht="15" customHeight="1" x14ac:dyDescent="0.25">
      <c r="A32" s="12" t="s">
        <v>24</v>
      </c>
      <c r="B32" s="59" t="s">
        <v>55</v>
      </c>
      <c r="C32" s="59"/>
      <c r="D32" s="59"/>
      <c r="E32" s="59"/>
      <c r="F32" s="59"/>
      <c r="G32" s="59"/>
      <c r="H32" s="59"/>
      <c r="I32" s="59"/>
      <c r="J32" s="60"/>
    </row>
    <row r="33" spans="1:11" ht="28.5" x14ac:dyDescent="0.25">
      <c r="A33" s="12" t="s">
        <v>25</v>
      </c>
      <c r="B33" s="59" t="s">
        <v>56</v>
      </c>
      <c r="C33" s="59"/>
      <c r="D33" s="59"/>
      <c r="E33" s="59"/>
      <c r="F33" s="59"/>
      <c r="G33" s="59"/>
      <c r="H33" s="59"/>
      <c r="I33" s="59"/>
      <c r="J33" s="60"/>
    </row>
    <row r="34" spans="1:11" ht="24" customHeight="1" x14ac:dyDescent="0.25">
      <c r="A34" s="12" t="s">
        <v>26</v>
      </c>
      <c r="B34" s="59" t="s">
        <v>52</v>
      </c>
      <c r="C34" s="59"/>
      <c r="D34" s="59"/>
      <c r="E34" s="59"/>
      <c r="F34" s="59"/>
      <c r="G34" s="59"/>
      <c r="H34" s="59"/>
      <c r="I34" s="59"/>
      <c r="J34" s="60"/>
    </row>
    <row r="35" spans="1:11" ht="28.5" x14ac:dyDescent="0.25">
      <c r="A35" s="12" t="s">
        <v>27</v>
      </c>
      <c r="B35" s="59" t="s">
        <v>45</v>
      </c>
      <c r="C35" s="59"/>
      <c r="D35" s="59"/>
      <c r="E35" s="59"/>
      <c r="F35" s="59"/>
      <c r="G35" s="59"/>
      <c r="H35" s="59"/>
      <c r="I35" s="59"/>
      <c r="J35" s="60"/>
    </row>
    <row r="36" spans="1:11" ht="15.75" x14ac:dyDescent="0.25">
      <c r="A36" s="42" t="s">
        <v>59</v>
      </c>
      <c r="B36" s="43"/>
      <c r="C36" s="43"/>
      <c r="D36" s="43"/>
      <c r="E36" s="43"/>
      <c r="F36" s="43"/>
      <c r="G36" s="43"/>
      <c r="H36" s="43"/>
      <c r="I36" s="43"/>
      <c r="J36" s="44"/>
    </row>
    <row r="37" spans="1:11" ht="15.75" x14ac:dyDescent="0.25">
      <c r="A37" s="81" t="s">
        <v>28</v>
      </c>
      <c r="B37" s="82"/>
      <c r="C37" s="82"/>
      <c r="D37" s="82"/>
      <c r="E37" s="82"/>
      <c r="F37" s="82"/>
      <c r="G37" s="82"/>
      <c r="H37" s="82"/>
      <c r="I37" s="82"/>
      <c r="J37" s="83"/>
      <c r="K37" s="1"/>
    </row>
    <row r="38" spans="1:11" ht="27.75" customHeight="1" x14ac:dyDescent="0.25">
      <c r="A38" s="84" t="s">
        <v>35</v>
      </c>
      <c r="B38" s="85"/>
      <c r="C38" s="85"/>
      <c r="D38" s="85"/>
      <c r="E38" s="85"/>
      <c r="F38" s="85"/>
      <c r="G38" s="85"/>
      <c r="H38" s="85"/>
      <c r="I38" s="85"/>
      <c r="J38" s="86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87" t="s">
        <v>60</v>
      </c>
      <c r="B40" s="88"/>
      <c r="C40" s="88"/>
      <c r="D40" s="88"/>
      <c r="E40" s="88"/>
      <c r="F40" s="88"/>
      <c r="G40" s="88"/>
      <c r="H40" s="88"/>
      <c r="I40" s="88"/>
      <c r="J40" s="89"/>
    </row>
    <row r="41" spans="1:11" ht="17.2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16.5" customHeight="1" x14ac:dyDescent="0.25">
      <c r="A42" s="33"/>
      <c r="B42" s="34"/>
      <c r="C42" s="34"/>
      <c r="D42" s="34"/>
      <c r="E42" s="34"/>
      <c r="F42" s="34"/>
      <c r="G42" s="34"/>
      <c r="H42" s="34"/>
      <c r="I42" s="34"/>
      <c r="J42" s="35"/>
    </row>
    <row r="43" spans="1:11" ht="16.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x14ac:dyDescent="0.25">
      <c r="A44" s="15"/>
      <c r="C44" s="79"/>
      <c r="D44" s="79"/>
      <c r="E44" s="79"/>
      <c r="F44" s="79"/>
      <c r="H44" s="1"/>
      <c r="I44" s="1"/>
      <c r="J44" s="36"/>
      <c r="K44" s="1"/>
    </row>
    <row r="45" spans="1:11" x14ac:dyDescent="0.25">
      <c r="A45" s="15"/>
      <c r="C45" s="80"/>
      <c r="D45" s="80"/>
      <c r="E45" s="80"/>
      <c r="F45" s="80"/>
      <c r="H45" s="1"/>
      <c r="I45" s="1"/>
      <c r="J45" s="36"/>
      <c r="K45" s="1"/>
    </row>
    <row r="46" spans="1:11" x14ac:dyDescent="0.25">
      <c r="A46" s="15"/>
      <c r="C46" s="80"/>
      <c r="D46" s="80"/>
      <c r="E46" s="80"/>
      <c r="F46" s="80"/>
      <c r="H46" s="1"/>
      <c r="I46" s="1"/>
      <c r="J46" s="36"/>
      <c r="K46" s="1"/>
    </row>
    <row r="47" spans="1:11" x14ac:dyDescent="0.25">
      <c r="A47" s="15"/>
      <c r="H47" s="1"/>
      <c r="I47" s="1"/>
      <c r="J47" s="36"/>
      <c r="K47" s="1"/>
    </row>
    <row r="48" spans="1:11" ht="15.75" thickBot="1" x14ac:dyDescent="0.3">
      <c r="A48" s="16"/>
      <c r="B48" s="17"/>
      <c r="C48" s="17"/>
      <c r="D48" s="17"/>
      <c r="E48" s="17"/>
      <c r="F48" s="17"/>
      <c r="G48" s="17"/>
      <c r="H48" s="17"/>
      <c r="I48" s="17"/>
      <c r="J48" s="18"/>
    </row>
  </sheetData>
  <sheetProtection algorithmName="SHA-512" hashValue="SIaD1b+UrSu+CCxetl62m3ht74A3ghdoJLQzkhmdNMBxZX6vn+s8CiOVQi+QtKlzo//kECbG79kJ8vCfhRZ0Qg==" saltValue="Ermusl8nlILoK6qHhtF4wQ==" spinCount="100000" sheet="1" objects="1" scenarios="1"/>
  <mergeCells count="48"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9F2E65B3-0C1A-452E-94F4-E933A6BF5141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0DCA04B9-CFDA-4199-8522-87331CA80C73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425c96b-313c-43ce-820c-dafd782290a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6FFC43-D5CC-401A-ADF5-2AA3D03AC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6BDE70-68FB-47FA-AD1E-E06E477EC3A3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8ec24357-8104-4f74-b4c1-888e152a16c5"/>
    <ds:schemaRef ds:uri="a425c96b-313c-43ce-820c-dafd782290a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2023-03-21T14:10:27Z</cp:lastPrinted>
  <dcterms:created xsi:type="dcterms:W3CDTF">2021-03-22T15:50:10Z</dcterms:created>
  <dcterms:modified xsi:type="dcterms:W3CDTF">2024-01-05T15:11:18Z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