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2/"/>
    </mc:Choice>
  </mc:AlternateContent>
  <xr:revisionPtr revIDLastSave="120" documentId="8_{799792AE-D2C5-4583-B516-D3DE0B06247B}" xr6:coauthVersionLast="47" xr6:coauthVersionMax="47" xr10:uidLastSave="{2650AD16-71A8-4AD8-9707-12F03F81DCCB}"/>
  <bookViews>
    <workbookView xWindow="-120" yWindow="-120" windowWidth="20730" windowHeight="11160" xr2:uid="{4338FEAE-DB8E-4C02-BE6D-DDC1311F061E}"/>
  </bookViews>
  <sheets>
    <sheet name="Hoja1" sheetId="1" r:id="rId1"/>
  </sheets>
  <definedNames>
    <definedName name="_xlnm.Print_Area" localSheetId="0">Hoja1!$A$1:$J$48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H29" i="1" l="1"/>
  <c r="E29" i="1"/>
  <c r="G29" i="1" s="1"/>
  <c r="I29" i="1" s="1"/>
  <c r="D29" i="1"/>
  <c r="J29" i="1" l="1"/>
  <c r="I25" i="1"/>
</calcChain>
</file>

<file path=xl/sharedStrings.xml><?xml version="1.0" encoding="utf-8"?>
<sst xmlns="http://schemas.openxmlformats.org/spreadsheetml/2006/main" count="68" uniqueCount="65">
  <si>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</si>
  <si>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</si>
  <si>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</si>
  <si>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</si>
  <si>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</si>
  <si>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</si>
  <si>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</si>
  <si>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</si>
  <si>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</si>
  <si>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</si>
  <si>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</si>
  <si>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</si>
  <si>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</si>
  <si>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</si>
  <si>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</si>
  <si>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</si>
  <si>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</si>
  <si>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</si>
  <si>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</si>
  <si>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</si>
  <si>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</si>
  <si>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</si>
  <si>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</si>
  <si>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</si>
  <si>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</si>
  <si>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</si>
  <si>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</si>
  <si>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</si>
  <si>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</si>
  <si>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</si>
  <si>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</si>
  <si>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</si>
  <si>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</si>
  <si>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</si>
  <si>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</si>
  <si>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</si>
  <si>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</si>
  <si>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</si>
  <si>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</si>
  <si>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</si>
  <si>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</si>
  <si>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0201-PRESIDENCIA DE LA REPÚBLICA</t>
  </si>
  <si>
    <t xml:space="preserve">	06-MINISTERIO DE LA PRESIDENCIA</t>
  </si>
  <si>
    <t>1.1.1</t>
  </si>
  <si>
    <t xml:space="preserve">Número de actividades realizadas	</t>
  </si>
  <si>
    <t>No aplica.</t>
  </si>
  <si>
    <t>JUNTA DE AVIACION CIVIL</t>
  </si>
  <si>
    <t>Establecer la política superior de la Aviación Civil, fomentar el desarrollo del transporte aéreo y regular sus aspectos económicos y jurídicos, brindando un servicio de calidad.</t>
  </si>
  <si>
    <t>Ser una institución reconocida por su liderazgo en el desarrollo sostenible del transporte aéreo; impulsando la reactivación del sector aerocomercial a través de la implementación de políticas acordes a las tendencias de los mercados, aplicando prácticas innovadoras y ambientalmente responsables.</t>
  </si>
  <si>
    <t>FOMENTO Y DESARROLLO DEL TRANSPORTE AEREO</t>
  </si>
  <si>
    <t xml:space="preserve">Impulsar la reactivación y el desarrollo ordenado y sostenible del transporte aéreo nacional e internacional, a través de la planificación, promoción e implementación de políticas aerocomerciales. </t>
  </si>
  <si>
    <t xml:space="preserve"> Incrementar la conectividad entre República Dominicana y el resto del mundo y mejorar el cumplimiento de las normas y recomendaciones del Anexo 9 del Convenio de Aviación Civil Internacional emanadas Organización de Aviación Civil Internacional (OACI) en el sector de la aviación civil de la Republica Dominicana.</t>
  </si>
  <si>
    <t>Promover la aplicación de normas, métodos y recomendaciones sobre facilitación incluidas en las reglamentaciones aplicables en beneficio del transporte aéreo.</t>
  </si>
  <si>
    <t>Lograr establecer la política superior de la aviación civil y regular los aspectos económicos, aplicando las normas y reglamentos en las áreas de su competencia.</t>
  </si>
  <si>
    <t>n/a</t>
  </si>
  <si>
    <t>Servidores públicos y Ciudadanía</t>
  </si>
  <si>
    <t>Servidores públicos que participan en actividades para el desarrollo y fomento del transporte aéreo.</t>
  </si>
  <si>
    <t xml:space="preserve">Los servidores públicos participan en las actividades para impulsar la reactivación y el desarrollo ordenado y sostenible del transporte aéreo nacional e internacional, a través de la planificación, promoción e implementación de políticas aerocomerciales. </t>
  </si>
  <si>
    <t>I -Información Institucional</t>
  </si>
  <si>
    <r>
      <t>Beneficiarios:</t>
    </r>
    <r>
      <rPr>
        <sz val="12"/>
        <color rgb="FF000000"/>
        <rFont val="Times New Roman"/>
        <family val="1"/>
      </rPr>
      <t xml:space="preserve"> </t>
    </r>
  </si>
  <si>
    <r>
      <t xml:space="preserve">VI. </t>
    </r>
    <r>
      <rPr>
        <b/>
        <sz val="11"/>
        <color theme="0"/>
        <rFont val="Times New Roman"/>
        <family val="1"/>
      </rPr>
      <t>Oportunidades de Mejora</t>
    </r>
  </si>
  <si>
    <r>
      <rPr>
        <b/>
        <sz val="10"/>
        <rFont val="Times New Roman"/>
        <family val="1"/>
      </rPr>
      <t>Nota:</t>
    </r>
    <r>
      <rPr>
        <sz val="10"/>
        <rFont val="Times New Roman"/>
        <family val="1"/>
      </rPr>
      <t xml:space="preserve"> Las secciones III, IV, V y VI deben ser repetidas, la misma cantidad de programas sustantivos (codificados desde 11 al 95) que tenga la unidad ejecutora</t>
    </r>
  </si>
  <si>
    <t>Programación Indicativa Trimestre enero-marzo 2022 de las Metas Físicas-Financieras</t>
  </si>
  <si>
    <t>Ejecución Trimestral</t>
  </si>
  <si>
    <t xml:space="preserve"> Programación 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</si>
</sst>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[$-10409]#,##0;\-#,##0"/>
    <numFmt numFmtId="166" formatCode="[$-10409]#,##0.00;\-#,##0.00"/>
    <numFmt numFmtId="167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10"/>
      <name val="Times New Roman"/>
      <family val="1"/>
    </font>
    <font>
      <b/>
      <sz val="11"/>
      <color theme="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Times New Roman"/>
      <family val="1"/>
    </font>
    <font>
      <sz val="9"/>
      <name val="Times New Roman"/>
      <family val="1"/>
    </font>
    <font>
      <b/>
      <sz val="11"/>
      <color theme="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3" fillId="8" borderId="1" xfId="0" applyFont="1" applyFill="1" applyBorder="1" applyAlignment="1">
      <alignment vertical="top" wrapText="1"/>
    </xf>
    <xf numFmtId="0" fontId="5" fillId="0" borderId="0" xfId="0" applyFont="1" applyProtection="1">
      <protection locked="0"/>
    </xf>
    <xf numFmtId="0" fontId="5" fillId="0" borderId="0" xfId="0" applyFont="1"/>
    <xf numFmtId="0" fontId="12" fillId="0" borderId="0" xfId="0" applyFont="1" applyProtection="1">
      <protection locked="0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>
      <alignment horizontal="left" vertical="center" wrapText="1"/>
    </xf>
    <xf numFmtId="0" fontId="12" fillId="0" borderId="0" xfId="0" applyFont="1" applyBorder="1" applyProtection="1">
      <protection locked="0"/>
    </xf>
    <xf numFmtId="0" fontId="5" fillId="0" borderId="13" xfId="0" applyFont="1" applyBorder="1"/>
    <xf numFmtId="0" fontId="17" fillId="7" borderId="13" xfId="0" applyFont="1" applyFill="1" applyBorder="1" applyAlignment="1">
      <alignment horizontal="center" vertical="center" wrapText="1" readingOrder="1"/>
    </xf>
    <xf numFmtId="0" fontId="18" fillId="0" borderId="13" xfId="0" applyFont="1" applyBorder="1" applyAlignment="1" applyProtection="1">
      <alignment vertical="top" wrapText="1"/>
      <protection locked="0"/>
    </xf>
    <xf numFmtId="165" fontId="18" fillId="0" borderId="13" xfId="0" applyNumberFormat="1" applyFont="1" applyBorder="1" applyAlignment="1" applyProtection="1">
      <alignment horizontal="center" vertical="center" wrapText="1" readingOrder="1"/>
      <protection locked="0"/>
    </xf>
    <xf numFmtId="166" fontId="18" fillId="0" borderId="13" xfId="0" applyNumberFormat="1" applyFont="1" applyBorder="1" applyAlignment="1" applyProtection="1">
      <alignment horizontal="center" vertical="center" wrapText="1" readingOrder="1"/>
      <protection locked="0"/>
    </xf>
    <xf numFmtId="165" fontId="18" fillId="0" borderId="13" xfId="0" applyNumberFormat="1" applyFont="1" applyBorder="1" applyAlignment="1" applyProtection="1">
      <alignment horizontal="center" vertical="center" wrapText="1"/>
      <protection locked="0"/>
    </xf>
    <xf numFmtId="10" fontId="18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10" xfId="0" applyFont="1" applyFill="1" applyBorder="1" applyAlignment="1"/>
    <xf numFmtId="0" fontId="5" fillId="8" borderId="15" xfId="0" applyFont="1" applyFill="1" applyBorder="1" applyAlignment="1"/>
    <xf numFmtId="0" fontId="5" fillId="8" borderId="5" xfId="0" applyFont="1" applyFill="1" applyBorder="1" applyAlignment="1"/>
    <xf numFmtId="0" fontId="8" fillId="0" borderId="16" xfId="0" applyFont="1" applyBorder="1" applyAlignment="1">
      <alignment vertical="center"/>
    </xf>
    <xf numFmtId="0" fontId="10" fillId="0" borderId="16" xfId="0" applyFont="1" applyBorder="1"/>
    <xf numFmtId="0" fontId="8" fillId="0" borderId="5" xfId="0" applyFont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0" fontId="5" fillId="0" borderId="16" xfId="0" applyFont="1" applyBorder="1"/>
    <xf numFmtId="0" fontId="17" fillId="7" borderId="16" xfId="0" applyFont="1" applyFill="1" applyBorder="1" applyAlignment="1">
      <alignment horizontal="center" vertical="center" wrapText="1" readingOrder="1"/>
    </xf>
    <xf numFmtId="0" fontId="17" fillId="7" borderId="18" xfId="0" applyFont="1" applyFill="1" applyBorder="1" applyAlignment="1">
      <alignment horizontal="center" vertical="center" wrapText="1" readingOrder="1"/>
    </xf>
    <xf numFmtId="0" fontId="18" fillId="0" borderId="16" xfId="0" applyFont="1" applyBorder="1" applyAlignment="1" applyProtection="1">
      <alignment vertical="top" wrapText="1"/>
      <protection locked="0"/>
    </xf>
    <xf numFmtId="167" fontId="18" fillId="6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12" fillId="0" borderId="5" xfId="0" applyFont="1" applyBorder="1" applyProtection="1">
      <protection locked="0"/>
    </xf>
    <xf numFmtId="0" fontId="5" fillId="0" borderId="0" xfId="0" applyFont="1" applyBorder="1"/>
    <xf numFmtId="0" fontId="5" fillId="0" borderId="6" xfId="0" applyFont="1" applyBorder="1"/>
    <xf numFmtId="0" fontId="12" fillId="0" borderId="7" xfId="0" applyFont="1" applyBorder="1" applyProtection="1">
      <protection locked="0"/>
    </xf>
    <xf numFmtId="0" fontId="12" fillId="0" borderId="8" xfId="0" applyFont="1" applyBorder="1" applyProtection="1">
      <protection locked="0"/>
    </xf>
    <xf numFmtId="0" fontId="12" fillId="0" borderId="9" xfId="0" applyFont="1" applyBorder="1" applyProtection="1">
      <protection locked="0"/>
    </xf>
    <xf numFmtId="49" fontId="9" fillId="0" borderId="11" xfId="0" quotePrefix="1" applyNumberFormat="1" applyFont="1" applyBorder="1" applyAlignment="1" applyProtection="1">
      <alignment horizontal="left" vertical="center" wrapText="1"/>
      <protection locked="0"/>
    </xf>
    <xf numFmtId="49" fontId="9" fillId="0" borderId="12" xfId="0" quotePrefix="1" applyNumberFormat="1" applyFont="1" applyBorder="1" applyAlignment="1" applyProtection="1">
      <alignment horizontal="left" vertical="center" wrapText="1"/>
      <protection locked="0"/>
    </xf>
    <xf numFmtId="49" fontId="9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14" fillId="0" borderId="13" xfId="0" applyFont="1" applyBorder="1" applyAlignment="1" applyProtection="1">
      <alignment horizontal="left" vertical="center" wrapText="1"/>
      <protection locked="0"/>
    </xf>
    <xf numFmtId="0" fontId="14" fillId="0" borderId="18" xfId="0" applyFont="1" applyBorder="1" applyAlignment="1" applyProtection="1">
      <alignment horizontal="left" vertical="center" wrapText="1"/>
      <protection locked="0"/>
    </xf>
    <xf numFmtId="39" fontId="12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13" xfId="1" applyNumberFormat="1" applyFont="1" applyFill="1" applyBorder="1" applyAlignment="1" applyProtection="1">
      <alignment horizontal="center" vertical="center" wrapText="1" readingOrder="1"/>
      <protection locked="0"/>
    </xf>
    <xf numFmtId="10" fontId="12" fillId="6" borderId="13" xfId="2" applyNumberFormat="1" applyFont="1" applyFill="1" applyBorder="1" applyAlignment="1" applyProtection="1">
      <alignment horizontal="center" vertical="center" wrapText="1" readingOrder="1"/>
    </xf>
    <xf numFmtId="10" fontId="12" fillId="6" borderId="18" xfId="2" applyNumberFormat="1" applyFont="1" applyFill="1" applyBorder="1" applyAlignment="1" applyProtection="1">
      <alignment horizontal="center" vertical="center" wrapText="1" readingOrder="1"/>
    </xf>
    <xf numFmtId="0" fontId="7" fillId="4" borderId="16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7" borderId="13" xfId="0" applyFont="1" applyFill="1" applyBorder="1" applyAlignment="1">
      <alignment horizontal="center" vertical="center" wrapText="1" readingOrder="1"/>
    </xf>
    <xf numFmtId="0" fontId="12" fillId="5" borderId="13" xfId="0" applyFont="1" applyFill="1" applyBorder="1" applyAlignment="1">
      <alignment vertical="top" wrapText="1"/>
    </xf>
    <xf numFmtId="0" fontId="12" fillId="5" borderId="18" xfId="0" applyFont="1" applyFill="1" applyBorder="1" applyAlignment="1">
      <alignment vertical="top" wrapText="1"/>
    </xf>
    <xf numFmtId="0" fontId="6" fillId="3" borderId="16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0" fontId="16" fillId="5" borderId="16" xfId="0" applyFont="1" applyFill="1" applyBorder="1" applyAlignment="1">
      <alignment horizontal="center" vertical="center" wrapText="1" readingOrder="1"/>
    </xf>
    <xf numFmtId="0" fontId="16" fillId="5" borderId="13" xfId="0" applyFont="1" applyFill="1" applyBorder="1" applyAlignment="1">
      <alignment horizontal="center" vertical="center" wrapText="1" readingOrder="1"/>
    </xf>
    <xf numFmtId="0" fontId="16" fillId="5" borderId="18" xfId="0" applyFont="1" applyFill="1" applyBorder="1" applyAlignment="1">
      <alignment horizontal="center" vertical="center" wrapText="1" readingOrder="1"/>
    </xf>
    <xf numFmtId="0" fontId="13" fillId="5" borderId="13" xfId="0" applyFont="1" applyFill="1" applyBorder="1" applyAlignment="1">
      <alignment horizontal="left" vertical="center" wrapText="1"/>
    </xf>
    <xf numFmtId="0" fontId="13" fillId="5" borderId="18" xfId="0" applyFont="1" applyFill="1" applyBorder="1" applyAlignment="1">
      <alignment horizontal="left" vertical="center" wrapText="1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7" fillId="4" borderId="5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14" fillId="0" borderId="19" xfId="0" applyFont="1" applyBorder="1" applyAlignment="1" applyProtection="1">
      <alignment horizontal="left" vertical="center" wrapText="1"/>
      <protection locked="0"/>
    </xf>
    <xf numFmtId="0" fontId="14" fillId="0" borderId="14" xfId="0" applyFont="1" applyBorder="1" applyAlignment="1" applyProtection="1">
      <alignment horizontal="left" vertical="center" wrapText="1"/>
      <protection locked="0"/>
    </xf>
    <xf numFmtId="0" fontId="14" fillId="0" borderId="20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21166</xdr:colOff>
      <xdr:row>0</xdr:row>
      <xdr:rowOff>42333</xdr:rowOff>
    </xdr:from>
    <xdr:ext cx="1479972" cy="857249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" y="42333"/>
          <a:ext cx="1479972" cy="857249"/>
        </a:xfrm>
        <a:prstGeom prst="rect">
          <a:avLst/>
        </a:prstGeom>
      </xdr:spPr>
    </xdr:pic>
    <xdr:clientData/>
  </xdr:oneCellAnchor>
  <xdr:twoCellAnchor>
    <xdr:from>
      <xdr:col>2</xdr:col>
      <xdr:colOff>190500</xdr:colOff>
      <xdr:row>39</xdr:row>
      <xdr:rowOff>359833</xdr:rowOff>
    </xdr:from>
    <xdr:to>
      <xdr:col>5</xdr:col>
      <xdr:colOff>370417</xdr:colOff>
      <xdr:row>47</xdr:row>
      <xdr:rowOff>91706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5F3A853E-6B3B-4FBB-9BFB-23E375F8D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3048000" y="11811000"/>
          <a:ext cx="2719917" cy="1531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autoFilter ref="A28:J29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>
      <calculatedColumnFormula>+C25</calculatedColumnFormula>
    </tableColumn>
    <tableColumn id="9" xr3:uid="{F0F0230C-1AC1-4535-83F4-E083D77D07B4}" name="Física_x000a_(C)" dataDxfId="5">
      <calculatedColumnFormula>+Tabla1[[#This Row],[Física
(A)]]</calculatedColumnFormula>
    </tableColumn>
    <tableColumn id="10" xr3:uid="{0CC70C83-E52A-4C45-B592-E7B7ECCF1AD3}" name="Financiera_x000a_(D)" dataDxfId="4">
      <calculatedColumnFormula>+Tabla1[[#This Row],[Financiera
(B)]]/4</calculatedColumnFormula>
    </tableColumn>
    <tableColumn id="5" xr3:uid="{C2FDA61C-9281-4FCB-A3FE-246521A85EA0}" name="Física _x000a_(E)" dataDxfId="3">
      <calculatedColumnFormula>+Tabla1[[#This Row],[Física
(C)]]</calculatedColumnFormula>
    </tableColumn>
    <tableColumn id="6" xr3:uid="{B07D8104-8103-4848-A228-6FBAE528EF68}" name="Financiera _x000a_ (F)" dataDxfId="2">
      <calculatedColumnFormula>+F25</calculatedColumnFormula>
    </tableColumn>
    <tableColumn id="7" xr3:uid="{F97ACE16-1124-4543-AD0A-CBAA1878A36A}" name="Física _x000a_(%)_x000a_ G=E/C" dataDxfId="1" dataCellStyle="Porcentaje">
      <calculatedColumnFormula>+Tabla1[[#This Row],[Física 
(E)]]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8"/>
  <sheetViews>
    <sheetView tabSelected="1" view="pageBreakPreview" zoomScale="90" zoomScaleNormal="100" zoomScaleSheetLayoutView="90" workbookViewId="0">
      <selection activeCell="B12" sqref="B12:J12"/>
    </sheetView>
  </sheetViews>
  <sheetFormatPr baseColWidth="10" defaultRowHeight="15" x14ac:dyDescent="0.25"/>
  <cols>
    <col min="1" max="1" width="23" style="4" customWidth="1"/>
    <col min="2" max="2" width="19.85546875" style="4" bestFit="1" customWidth="1"/>
    <col min="3" max="10" width="12.7109375" style="4" customWidth="1"/>
    <col min="11" max="11" width="11.42578125" style="4"/>
    <col min="12" max="16384" width="11.42578125" style="3"/>
  </cols>
  <sheetData>
    <row r="1" spans="1:11" ht="21" thickBot="1" x14ac:dyDescent="0.3">
      <c r="A1" s="1"/>
      <c r="B1" s="57" t="s">
        <v>62</v>
      </c>
      <c r="C1" s="58"/>
      <c r="D1" s="58"/>
      <c r="E1" s="58"/>
      <c r="F1" s="58"/>
      <c r="G1" s="58"/>
      <c r="H1" s="58"/>
      <c r="I1" s="58"/>
      <c r="J1" s="59"/>
      <c r="K1" s="2"/>
    </row>
    <row r="2" spans="1:11" x14ac:dyDescent="0.25">
      <c r="A2" s="20"/>
      <c r="B2" s="18"/>
      <c r="C2" s="18"/>
      <c r="D2" s="18"/>
      <c r="E2" s="18"/>
      <c r="F2" s="18"/>
      <c r="G2" s="18"/>
      <c r="H2" s="18"/>
      <c r="I2" s="18"/>
      <c r="J2" s="19"/>
      <c r="K2" s="2"/>
    </row>
    <row r="3" spans="1:11" ht="23.25" customHeight="1" x14ac:dyDescent="0.25">
      <c r="A3" s="60"/>
      <c r="B3" s="61"/>
      <c r="C3" s="61"/>
      <c r="D3" s="61"/>
      <c r="E3" s="61"/>
      <c r="F3" s="61"/>
      <c r="G3" s="61"/>
      <c r="H3" s="61"/>
      <c r="I3" s="61"/>
      <c r="J3" s="62"/>
      <c r="K3" s="2"/>
    </row>
    <row r="4" spans="1:11" ht="15.75" thickBot="1" x14ac:dyDescent="0.3">
      <c r="A4" s="63"/>
      <c r="B4" s="64"/>
      <c r="C4" s="64"/>
      <c r="D4" s="64"/>
      <c r="E4" s="64"/>
      <c r="F4" s="64"/>
      <c r="G4" s="64"/>
      <c r="H4" s="64"/>
      <c r="I4" s="64"/>
      <c r="J4" s="65"/>
      <c r="K4" s="2"/>
    </row>
    <row r="5" spans="1:11" x14ac:dyDescent="0.25">
      <c r="A5" s="51"/>
      <c r="B5" s="52"/>
      <c r="C5" s="52"/>
      <c r="D5" s="52"/>
      <c r="E5" s="52"/>
      <c r="F5" s="52"/>
      <c r="G5" s="52"/>
      <c r="H5" s="52"/>
      <c r="I5" s="52"/>
      <c r="J5" s="53"/>
      <c r="K5" s="2"/>
    </row>
    <row r="6" spans="1:11" ht="15.75" x14ac:dyDescent="0.25">
      <c r="A6" s="46" t="s">
        <v>58</v>
      </c>
      <c r="B6" s="47"/>
      <c r="C6" s="47"/>
      <c r="D6" s="47"/>
      <c r="E6" s="47"/>
      <c r="F6" s="47"/>
      <c r="G6" s="47"/>
      <c r="H6" s="47"/>
      <c r="I6" s="47"/>
      <c r="J6" s="48"/>
      <c r="K6" s="2"/>
    </row>
    <row r="7" spans="1:11" ht="15.75" x14ac:dyDescent="0.25">
      <c r="A7" s="54" t="s">
        <v>0</v>
      </c>
      <c r="B7" s="55"/>
      <c r="C7" s="55"/>
      <c r="D7" s="55"/>
      <c r="E7" s="55"/>
      <c r="F7" s="55"/>
      <c r="G7" s="55"/>
      <c r="H7" s="55"/>
      <c r="I7" s="55"/>
      <c r="J7" s="56"/>
      <c r="K7" s="2"/>
    </row>
    <row r="8" spans="1:11" x14ac:dyDescent="0.25">
      <c r="A8" s="21" t="s">
        <v>1</v>
      </c>
      <c r="B8" s="41" t="s">
        <v>41</v>
      </c>
      <c r="C8" s="42"/>
      <c r="D8" s="42"/>
      <c r="E8" s="42"/>
      <c r="F8" s="42"/>
      <c r="G8" s="42"/>
      <c r="H8" s="42"/>
      <c r="I8" s="42"/>
      <c r="J8" s="43"/>
      <c r="K8" s="2"/>
    </row>
    <row r="9" spans="1:11" x14ac:dyDescent="0.25">
      <c r="A9" s="22" t="s">
        <v>29</v>
      </c>
      <c r="B9" s="41" t="s">
        <v>42</v>
      </c>
      <c r="C9" s="42"/>
      <c r="D9" s="42"/>
      <c r="E9" s="42"/>
      <c r="F9" s="42"/>
      <c r="G9" s="42"/>
      <c r="H9" s="42"/>
      <c r="I9" s="42"/>
      <c r="J9" s="43"/>
      <c r="K9" s="2"/>
    </row>
    <row r="10" spans="1:11" x14ac:dyDescent="0.25">
      <c r="A10" s="22" t="s">
        <v>30</v>
      </c>
      <c r="B10" s="41" t="s">
        <v>46</v>
      </c>
      <c r="C10" s="42"/>
      <c r="D10" s="42"/>
      <c r="E10" s="42"/>
      <c r="F10" s="42"/>
      <c r="G10" s="42"/>
      <c r="H10" s="42"/>
      <c r="I10" s="42"/>
      <c r="J10" s="43"/>
      <c r="K10" s="2"/>
    </row>
    <row r="11" spans="1:11" ht="30.75" customHeight="1" x14ac:dyDescent="0.25">
      <c r="A11" s="21" t="s">
        <v>2</v>
      </c>
      <c r="B11" s="44" t="s">
        <v>47</v>
      </c>
      <c r="C11" s="44"/>
      <c r="D11" s="44"/>
      <c r="E11" s="44"/>
      <c r="F11" s="44"/>
      <c r="G11" s="44"/>
      <c r="H11" s="44"/>
      <c r="I11" s="44"/>
      <c r="J11" s="45"/>
    </row>
    <row r="12" spans="1:11" ht="42.75" customHeight="1" x14ac:dyDescent="0.25">
      <c r="A12" s="21" t="s">
        <v>3</v>
      </c>
      <c r="B12" s="44" t="s">
        <v>48</v>
      </c>
      <c r="C12" s="44"/>
      <c r="D12" s="44"/>
      <c r="E12" s="44"/>
      <c r="F12" s="44"/>
      <c r="G12" s="44"/>
      <c r="H12" s="44"/>
      <c r="I12" s="44"/>
      <c r="J12" s="45"/>
    </row>
    <row r="13" spans="1:11" ht="15.75" x14ac:dyDescent="0.25">
      <c r="A13" s="46" t="s">
        <v>4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1" ht="27.75" customHeight="1" x14ac:dyDescent="0.25">
      <c r="A14" s="23" t="s">
        <v>5</v>
      </c>
      <c r="B14" s="5">
        <v>1</v>
      </c>
      <c r="C14" s="49" t="s">
        <v>49</v>
      </c>
      <c r="D14" s="49"/>
      <c r="E14" s="49"/>
      <c r="F14" s="49"/>
      <c r="G14" s="49"/>
      <c r="H14" s="49"/>
      <c r="I14" s="49"/>
      <c r="J14" s="50"/>
    </row>
    <row r="15" spans="1:11" ht="26.25" customHeight="1" x14ac:dyDescent="0.25">
      <c r="A15" s="23" t="s">
        <v>6</v>
      </c>
      <c r="B15" s="6">
        <v>1.1000000000000001</v>
      </c>
      <c r="C15" s="84" t="s">
        <v>50</v>
      </c>
      <c r="D15" s="84"/>
      <c r="E15" s="84"/>
      <c r="F15" s="84"/>
      <c r="G15" s="84"/>
      <c r="H15" s="84"/>
      <c r="I15" s="84"/>
      <c r="J15" s="85"/>
    </row>
    <row r="16" spans="1:11" ht="37.5" customHeight="1" x14ac:dyDescent="0.25">
      <c r="A16" s="23" t="s">
        <v>7</v>
      </c>
      <c r="B16" s="7" t="s">
        <v>43</v>
      </c>
      <c r="C16" s="84" t="s">
        <v>51</v>
      </c>
      <c r="D16" s="84"/>
      <c r="E16" s="84"/>
      <c r="F16" s="84"/>
      <c r="G16" s="84"/>
      <c r="H16" s="84"/>
      <c r="I16" s="84"/>
      <c r="J16" s="85"/>
    </row>
    <row r="17" spans="1:11" ht="15.75" x14ac:dyDescent="0.25">
      <c r="A17" s="46" t="s">
        <v>8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1" x14ac:dyDescent="0.25">
      <c r="A18" s="21" t="s">
        <v>9</v>
      </c>
      <c r="B18" s="86" t="s">
        <v>49</v>
      </c>
      <c r="C18" s="86"/>
      <c r="D18" s="86"/>
      <c r="E18" s="86"/>
      <c r="F18" s="86"/>
      <c r="G18" s="86"/>
      <c r="H18" s="86"/>
      <c r="I18" s="86"/>
      <c r="J18" s="87"/>
    </row>
    <row r="19" spans="1:11" ht="33" customHeight="1" x14ac:dyDescent="0.25">
      <c r="A19" s="24" t="s">
        <v>10</v>
      </c>
      <c r="B19" s="66" t="s">
        <v>52</v>
      </c>
      <c r="C19" s="66"/>
      <c r="D19" s="66"/>
      <c r="E19" s="66"/>
      <c r="F19" s="66"/>
      <c r="G19" s="66"/>
      <c r="H19" s="66"/>
      <c r="I19" s="66"/>
      <c r="J19" s="67"/>
    </row>
    <row r="20" spans="1:11" x14ac:dyDescent="0.25">
      <c r="A20" s="24" t="s">
        <v>59</v>
      </c>
      <c r="B20" s="66" t="s">
        <v>55</v>
      </c>
      <c r="C20" s="66"/>
      <c r="D20" s="66"/>
      <c r="E20" s="66"/>
      <c r="F20" s="66"/>
      <c r="G20" s="66"/>
      <c r="H20" s="66"/>
      <c r="I20" s="66"/>
      <c r="J20" s="67"/>
    </row>
    <row r="21" spans="1:11" ht="35.25" customHeight="1" x14ac:dyDescent="0.25">
      <c r="A21" s="24" t="s">
        <v>31</v>
      </c>
      <c r="B21" s="66" t="s">
        <v>53</v>
      </c>
      <c r="C21" s="66"/>
      <c r="D21" s="66"/>
      <c r="E21" s="66"/>
      <c r="F21" s="66"/>
      <c r="G21" s="66"/>
      <c r="H21" s="66"/>
      <c r="I21" s="66"/>
      <c r="J21" s="67"/>
      <c r="K21" s="2"/>
    </row>
    <row r="22" spans="1:11" ht="15.75" x14ac:dyDescent="0.25">
      <c r="A22" s="78" t="s">
        <v>11</v>
      </c>
      <c r="B22" s="79"/>
      <c r="C22" s="79"/>
      <c r="D22" s="79"/>
      <c r="E22" s="79"/>
      <c r="F22" s="79"/>
      <c r="G22" s="79"/>
      <c r="H22" s="79"/>
      <c r="I22" s="79"/>
      <c r="J22" s="80"/>
    </row>
    <row r="23" spans="1:11" ht="15.75" x14ac:dyDescent="0.25">
      <c r="A23" s="72" t="s">
        <v>12</v>
      </c>
      <c r="B23" s="73"/>
      <c r="C23" s="73"/>
      <c r="D23" s="73"/>
      <c r="E23" s="73"/>
      <c r="F23" s="73"/>
      <c r="G23" s="73"/>
      <c r="H23" s="73"/>
      <c r="I23" s="73"/>
      <c r="J23" s="74"/>
      <c r="K23" s="2"/>
    </row>
    <row r="24" spans="1:11" ht="15" customHeight="1" x14ac:dyDescent="0.25">
      <c r="A24" s="81" t="s">
        <v>13</v>
      </c>
      <c r="B24" s="82"/>
      <c r="C24" s="82" t="s">
        <v>14</v>
      </c>
      <c r="D24" s="82"/>
      <c r="E24" s="82"/>
      <c r="F24" s="82" t="s">
        <v>15</v>
      </c>
      <c r="G24" s="82"/>
      <c r="H24" s="82"/>
      <c r="I24" s="82" t="s">
        <v>16</v>
      </c>
      <c r="J24" s="83"/>
    </row>
    <row r="25" spans="1:11" x14ac:dyDescent="0.25">
      <c r="A25" s="68">
        <v>514376265.745</v>
      </c>
      <c r="B25" s="69"/>
      <c r="C25" s="69">
        <v>514376265.745</v>
      </c>
      <c r="D25" s="69"/>
      <c r="E25" s="69"/>
      <c r="F25" s="69">
        <v>81741268.640000001</v>
      </c>
      <c r="G25" s="69"/>
      <c r="H25" s="69"/>
      <c r="I25" s="70">
        <f>+IF(F25&gt;0,F25/C25,0)</f>
        <v>0.15891337544824222</v>
      </c>
      <c r="J25" s="71"/>
    </row>
    <row r="26" spans="1:11" ht="15.75" x14ac:dyDescent="0.25">
      <c r="A26" s="72" t="s">
        <v>17</v>
      </c>
      <c r="B26" s="73"/>
      <c r="C26" s="73"/>
      <c r="D26" s="73"/>
      <c r="E26" s="73"/>
      <c r="F26" s="73"/>
      <c r="G26" s="73"/>
      <c r="H26" s="73"/>
      <c r="I26" s="73"/>
      <c r="J26" s="74"/>
      <c r="K26" s="2"/>
    </row>
    <row r="27" spans="1:11" x14ac:dyDescent="0.25">
      <c r="A27" s="25"/>
      <c r="B27" s="11"/>
      <c r="C27" s="75" t="s">
        <v>18</v>
      </c>
      <c r="D27" s="76"/>
      <c r="E27" s="75" t="s">
        <v>64</v>
      </c>
      <c r="F27" s="76"/>
      <c r="G27" s="75" t="s">
        <v>63</v>
      </c>
      <c r="H27" s="75"/>
      <c r="I27" s="75" t="s">
        <v>19</v>
      </c>
      <c r="J27" s="77"/>
    </row>
    <row r="28" spans="1:11" ht="38.25" x14ac:dyDescent="0.25">
      <c r="A28" s="26" t="s">
        <v>20</v>
      </c>
      <c r="B28" s="12" t="s">
        <v>21</v>
      </c>
      <c r="C28" s="12" t="s">
        <v>32</v>
      </c>
      <c r="D28" s="12" t="s">
        <v>33</v>
      </c>
      <c r="E28" s="12" t="s">
        <v>35</v>
      </c>
      <c r="F28" s="12" t="s">
        <v>36</v>
      </c>
      <c r="G28" s="12" t="s">
        <v>37</v>
      </c>
      <c r="H28" s="12" t="s">
        <v>38</v>
      </c>
      <c r="I28" s="12" t="s">
        <v>39</v>
      </c>
      <c r="J28" s="27" t="s">
        <v>40</v>
      </c>
    </row>
    <row r="29" spans="1:11" ht="48" x14ac:dyDescent="0.25">
      <c r="A29" s="28" t="s">
        <v>56</v>
      </c>
      <c r="B29" s="13" t="s">
        <v>44</v>
      </c>
      <c r="C29" s="14" t="s">
        <v>54</v>
      </c>
      <c r="D29" s="15">
        <f>+C25</f>
        <v>514376265.745</v>
      </c>
      <c r="E29" s="14" t="str">
        <f>+Tabla1[[#This Row],[Física
(A)]]</f>
        <v>n/a</v>
      </c>
      <c r="F29" s="15">
        <f>+Tabla1[[#This Row],[Financiera
(B)]]/4</f>
        <v>128594066.43625</v>
      </c>
      <c r="G29" s="16" t="str">
        <f>+Tabla1[[#This Row],[Física
(C)]]</f>
        <v>n/a</v>
      </c>
      <c r="H29" s="15">
        <f>+F25</f>
        <v>81741268.640000001</v>
      </c>
      <c r="I29" s="17" t="str">
        <f>+Tabla1[[#This Row],[Física 
(E)]]</f>
        <v>n/a</v>
      </c>
      <c r="J29" s="29">
        <f>IF(H29&gt;0,H29/D29,0)</f>
        <v>0.15891337544824222</v>
      </c>
    </row>
    <row r="30" spans="1:11" ht="15.75" x14ac:dyDescent="0.25">
      <c r="A30" s="46" t="s">
        <v>22</v>
      </c>
      <c r="B30" s="47"/>
      <c r="C30" s="47"/>
      <c r="D30" s="47"/>
      <c r="E30" s="47"/>
      <c r="F30" s="47"/>
      <c r="G30" s="47"/>
      <c r="H30" s="47"/>
      <c r="I30" s="47"/>
      <c r="J30" s="48"/>
    </row>
    <row r="31" spans="1:11" ht="15.75" x14ac:dyDescent="0.25">
      <c r="A31" s="54" t="s">
        <v>23</v>
      </c>
      <c r="B31" s="55"/>
      <c r="C31" s="55"/>
      <c r="D31" s="55"/>
      <c r="E31" s="55"/>
      <c r="F31" s="55"/>
      <c r="G31" s="55"/>
      <c r="H31" s="55"/>
      <c r="I31" s="55"/>
      <c r="J31" s="56"/>
      <c r="K31" s="2"/>
    </row>
    <row r="32" spans="1:11" ht="15" customHeight="1" x14ac:dyDescent="0.25">
      <c r="A32" s="30" t="s">
        <v>24</v>
      </c>
      <c r="B32" s="66" t="s">
        <v>56</v>
      </c>
      <c r="C32" s="66"/>
      <c r="D32" s="66"/>
      <c r="E32" s="66"/>
      <c r="F32" s="66"/>
      <c r="G32" s="66"/>
      <c r="H32" s="66"/>
      <c r="I32" s="66"/>
      <c r="J32" s="67"/>
    </row>
    <row r="33" spans="1:11" ht="28.5" x14ac:dyDescent="0.25">
      <c r="A33" s="30" t="s">
        <v>25</v>
      </c>
      <c r="B33" s="66" t="s">
        <v>57</v>
      </c>
      <c r="C33" s="66"/>
      <c r="D33" s="66"/>
      <c r="E33" s="66"/>
      <c r="F33" s="66"/>
      <c r="G33" s="66"/>
      <c r="H33" s="66"/>
      <c r="I33" s="66"/>
      <c r="J33" s="67"/>
    </row>
    <row r="34" spans="1:11" ht="24" customHeight="1" x14ac:dyDescent="0.25">
      <c r="A34" s="30" t="s">
        <v>26</v>
      </c>
      <c r="B34" s="66" t="s">
        <v>53</v>
      </c>
      <c r="C34" s="66"/>
      <c r="D34" s="66"/>
      <c r="E34" s="66"/>
      <c r="F34" s="66"/>
      <c r="G34" s="66"/>
      <c r="H34" s="66"/>
      <c r="I34" s="66"/>
      <c r="J34" s="67"/>
    </row>
    <row r="35" spans="1:11" ht="28.5" x14ac:dyDescent="0.25">
      <c r="A35" s="30" t="s">
        <v>27</v>
      </c>
      <c r="B35" s="66" t="s">
        <v>45</v>
      </c>
      <c r="C35" s="66"/>
      <c r="D35" s="66"/>
      <c r="E35" s="66"/>
      <c r="F35" s="66"/>
      <c r="G35" s="66"/>
      <c r="H35" s="66"/>
      <c r="I35" s="66"/>
      <c r="J35" s="67"/>
    </row>
    <row r="36" spans="1:11" ht="15.75" x14ac:dyDescent="0.25">
      <c r="A36" s="46" t="s">
        <v>60</v>
      </c>
      <c r="B36" s="47"/>
      <c r="C36" s="47"/>
      <c r="D36" s="47"/>
      <c r="E36" s="47"/>
      <c r="F36" s="47"/>
      <c r="G36" s="47"/>
      <c r="H36" s="47"/>
      <c r="I36" s="47"/>
      <c r="J36" s="48"/>
    </row>
    <row r="37" spans="1:11" ht="15.75" x14ac:dyDescent="0.25">
      <c r="A37" s="90" t="s">
        <v>28</v>
      </c>
      <c r="B37" s="91"/>
      <c r="C37" s="91"/>
      <c r="D37" s="91"/>
      <c r="E37" s="91"/>
      <c r="F37" s="91"/>
      <c r="G37" s="91"/>
      <c r="H37" s="91"/>
      <c r="I37" s="91"/>
      <c r="J37" s="92"/>
      <c r="K37" s="2"/>
    </row>
    <row r="38" spans="1:11" ht="27.75" customHeight="1" x14ac:dyDescent="0.25">
      <c r="A38" s="93" t="s">
        <v>34</v>
      </c>
      <c r="B38" s="94"/>
      <c r="C38" s="94"/>
      <c r="D38" s="94"/>
      <c r="E38" s="94"/>
      <c r="F38" s="94"/>
      <c r="G38" s="94"/>
      <c r="H38" s="94"/>
      <c r="I38" s="94"/>
      <c r="J38" s="95"/>
    </row>
    <row r="39" spans="1:11" ht="18" customHeight="1" x14ac:dyDescent="0.25">
      <c r="A39" s="31"/>
      <c r="B39" s="8"/>
      <c r="C39" s="8"/>
      <c r="D39" s="8"/>
      <c r="E39" s="8"/>
      <c r="F39" s="8"/>
      <c r="G39" s="8"/>
      <c r="H39" s="8"/>
      <c r="I39" s="8"/>
      <c r="J39" s="32"/>
    </row>
    <row r="40" spans="1:11" ht="30.75" customHeight="1" x14ac:dyDescent="0.25">
      <c r="A40" s="96" t="s">
        <v>61</v>
      </c>
      <c r="B40" s="97"/>
      <c r="C40" s="97"/>
      <c r="D40" s="97"/>
      <c r="E40" s="97"/>
      <c r="F40" s="97"/>
      <c r="G40" s="97"/>
      <c r="H40" s="97"/>
      <c r="I40" s="97"/>
      <c r="J40" s="98"/>
    </row>
    <row r="41" spans="1:11" ht="17.25" customHeight="1" x14ac:dyDescent="0.25">
      <c r="A41" s="33"/>
      <c r="B41" s="9"/>
      <c r="C41" s="9"/>
      <c r="D41" s="9"/>
      <c r="E41" s="9"/>
      <c r="F41" s="9"/>
      <c r="G41" s="9"/>
      <c r="H41" s="9"/>
      <c r="I41" s="9"/>
      <c r="J41" s="34"/>
    </row>
    <row r="42" spans="1:11" ht="16.5" customHeight="1" x14ac:dyDescent="0.25">
      <c r="A42" s="33"/>
      <c r="B42" s="9"/>
      <c r="C42" s="9"/>
      <c r="D42" s="9"/>
      <c r="E42" s="9"/>
      <c r="F42" s="9"/>
      <c r="G42" s="9"/>
      <c r="H42" s="9"/>
      <c r="I42" s="9"/>
      <c r="J42" s="34"/>
    </row>
    <row r="43" spans="1:11" ht="16.5" customHeight="1" x14ac:dyDescent="0.25">
      <c r="A43" s="33"/>
      <c r="B43" s="9"/>
      <c r="C43" s="9"/>
      <c r="D43" s="9"/>
      <c r="E43" s="9"/>
      <c r="F43" s="9"/>
      <c r="G43" s="9"/>
      <c r="H43" s="9"/>
      <c r="I43" s="9"/>
      <c r="J43" s="34"/>
    </row>
    <row r="44" spans="1:11" x14ac:dyDescent="0.25">
      <c r="A44" s="35"/>
      <c r="B44" s="10"/>
      <c r="C44" s="88"/>
      <c r="D44" s="88"/>
      <c r="E44" s="88"/>
      <c r="F44" s="88"/>
      <c r="G44" s="10"/>
      <c r="H44" s="36"/>
      <c r="I44" s="36"/>
      <c r="J44" s="37"/>
      <c r="K44" s="3"/>
    </row>
    <row r="45" spans="1:11" x14ac:dyDescent="0.25">
      <c r="A45" s="35"/>
      <c r="B45" s="10"/>
      <c r="C45" s="89"/>
      <c r="D45" s="89"/>
      <c r="E45" s="89"/>
      <c r="F45" s="89"/>
      <c r="G45" s="10"/>
      <c r="H45" s="36"/>
      <c r="I45" s="36"/>
      <c r="J45" s="37"/>
      <c r="K45" s="3"/>
    </row>
    <row r="46" spans="1:11" x14ac:dyDescent="0.25">
      <c r="A46" s="35"/>
      <c r="B46" s="10"/>
      <c r="C46" s="89"/>
      <c r="D46" s="89"/>
      <c r="E46" s="89"/>
      <c r="F46" s="89"/>
      <c r="G46" s="10"/>
      <c r="H46" s="36"/>
      <c r="I46" s="36"/>
      <c r="J46" s="37"/>
      <c r="K46" s="3"/>
    </row>
    <row r="47" spans="1:11" x14ac:dyDescent="0.25">
      <c r="A47" s="35"/>
      <c r="B47" s="10"/>
      <c r="C47" s="10"/>
      <c r="D47" s="10"/>
      <c r="E47" s="10"/>
      <c r="F47" s="10"/>
      <c r="G47" s="10"/>
      <c r="H47" s="36"/>
      <c r="I47" s="36"/>
      <c r="J47" s="37"/>
      <c r="K47" s="3"/>
    </row>
    <row r="48" spans="1:11" ht="15.75" thickBot="1" x14ac:dyDescent="0.3">
      <c r="A48" s="38"/>
      <c r="B48" s="39"/>
      <c r="C48" s="39"/>
      <c r="D48" s="39"/>
      <c r="E48" s="39"/>
      <c r="F48" s="39"/>
      <c r="G48" s="39"/>
      <c r="H48" s="39"/>
      <c r="I48" s="39"/>
      <c r="J48" s="40"/>
    </row>
  </sheetData>
  <mergeCells count="48">
    <mergeCell ref="C15:J15"/>
    <mergeCell ref="C44:F44"/>
    <mergeCell ref="C45:F45"/>
    <mergeCell ref="C46:F46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31:J31"/>
    <mergeCell ref="A22:J22"/>
    <mergeCell ref="A23:J23"/>
    <mergeCell ref="A24:B24"/>
    <mergeCell ref="I24:J24"/>
    <mergeCell ref="C24:E24"/>
    <mergeCell ref="F24:H24"/>
    <mergeCell ref="B32:J32"/>
    <mergeCell ref="B33:J33"/>
    <mergeCell ref="B34:J34"/>
    <mergeCell ref="B35:J35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A5:J5"/>
    <mergeCell ref="A6:J6"/>
    <mergeCell ref="A7:J7"/>
    <mergeCell ref="B1:J1"/>
    <mergeCell ref="A3:J3"/>
    <mergeCell ref="A4:J4"/>
    <mergeCell ref="B8:J8"/>
    <mergeCell ref="B11:J11"/>
    <mergeCell ref="B12:J12"/>
    <mergeCell ref="A13:J13"/>
    <mergeCell ref="C14:J14"/>
    <mergeCell ref="B9:J9"/>
    <mergeCell ref="B10:J10"/>
  </mergeCells>
  <phoneticPr fontId="2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7" right="0.7" top="0.75" bottom="0.75" header="0.3" footer="0.3"/>
  <pageSetup scale="62" orientation="portrait" r:id="rId1"/>
  <ignoredErrors>
    <ignoredError sqref="J29 D29:I29" unlockedFormula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6BDE70-68FB-47FA-AD1E-E06E477EC3A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1B22DA3-74E7-4CB1-B628-EF8B7BB2AD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210F2D-BF49-46B2-8921-3E97D440B6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Jenniffer Amarante</cp:lastModifiedBy>
  <cp:lastPrinted>2022-04-28T13:22:21Z</cp:lastPrinted>
  <dcterms:created xsi:type="dcterms:W3CDTF">2021-03-22T15:50:10Z</dcterms:created>
  <dcterms:modified xsi:type="dcterms:W3CDTF">2022-07-13T13:54:41Z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