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4_{44CB1B8B-9A6C-4089-85CC-0AF5FD90150C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4" i="42" l="1"/>
  <c r="S194" i="42" s="1"/>
  <c r="R195" i="42"/>
  <c r="S195" i="42" s="1"/>
  <c r="R196" i="42"/>
  <c r="S196" i="42" s="1"/>
  <c r="R197" i="42"/>
  <c r="S197" i="42" s="1"/>
  <c r="R198" i="42"/>
  <c r="S198" i="42" s="1"/>
  <c r="R199" i="42"/>
  <c r="S199" i="42" s="1"/>
  <c r="R200" i="42"/>
  <c r="S200" i="42" s="1"/>
  <c r="R201" i="42"/>
  <c r="S201" i="42" s="1"/>
  <c r="J202" i="42"/>
  <c r="K202" i="42"/>
  <c r="R101" i="42"/>
  <c r="S101" i="42" s="1"/>
  <c r="R102" i="42"/>
  <c r="S102" i="42" s="1"/>
  <c r="R103" i="42"/>
  <c r="S103" i="42" s="1"/>
  <c r="R104" i="42"/>
  <c r="S104" i="42" s="1"/>
  <c r="R105" i="42"/>
  <c r="S105" i="42" s="1"/>
  <c r="R106" i="42"/>
  <c r="S106" i="42" s="1"/>
  <c r="R107" i="42"/>
  <c r="S107" i="42" s="1"/>
  <c r="R108" i="42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 s="1"/>
  <c r="R117" i="42"/>
  <c r="S117" i="42" s="1"/>
  <c r="R118" i="42"/>
  <c r="S118" i="42" s="1"/>
  <c r="R119" i="42"/>
  <c r="S119" i="42" s="1"/>
  <c r="R120" i="42"/>
  <c r="S120" i="42" s="1"/>
  <c r="R121" i="42"/>
  <c r="S121" i="42" s="1"/>
  <c r="R122" i="42"/>
  <c r="S122" i="42" s="1"/>
  <c r="R123" i="42"/>
  <c r="S123" i="42" s="1"/>
  <c r="M124" i="42"/>
  <c r="R124" i="42" s="1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73" i="42"/>
  <c r="S173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80" i="42"/>
  <c r="S180" i="42" s="1"/>
  <c r="R181" i="42"/>
  <c r="S181" i="42" s="1"/>
  <c r="R182" i="42"/>
  <c r="S182" i="42" s="1"/>
  <c r="R183" i="42"/>
  <c r="S183" i="42" s="1"/>
  <c r="R184" i="42"/>
  <c r="S184" i="42" s="1"/>
  <c r="R185" i="42"/>
  <c r="S185" i="42" s="1"/>
  <c r="R186" i="42"/>
  <c r="S186" i="42" s="1"/>
  <c r="R187" i="42"/>
  <c r="S187" i="42" s="1"/>
  <c r="R188" i="42"/>
  <c r="S188" i="42" s="1"/>
  <c r="R189" i="42"/>
  <c r="S189" i="42" s="1"/>
  <c r="R190" i="42"/>
  <c r="S190" i="42" s="1"/>
  <c r="R191" i="42"/>
  <c r="S191" i="42" s="1"/>
  <c r="R192" i="42"/>
  <c r="S192" i="42" s="1"/>
  <c r="R193" i="42"/>
  <c r="S193" i="42" s="1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 s="1"/>
  <c r="R20" i="42"/>
  <c r="S20" i="42" s="1"/>
  <c r="R21" i="42"/>
  <c r="S21" i="42" s="1"/>
  <c r="R22" i="42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R28" i="42"/>
  <c r="S28" i="42" s="1"/>
  <c r="R29" i="42"/>
  <c r="S29" i="42" s="1"/>
  <c r="R30" i="42"/>
  <c r="S30" i="42" s="1"/>
  <c r="R31" i="42"/>
  <c r="S31" i="42" s="1"/>
  <c r="R32" i="42"/>
  <c r="S32" i="42" s="1"/>
  <c r="R33" i="42"/>
  <c r="S33" i="42" s="1"/>
  <c r="R34" i="42"/>
  <c r="S34" i="42" s="1"/>
  <c r="R35" i="42"/>
  <c r="S35" i="42" s="1"/>
  <c r="R36" i="42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R45" i="42"/>
  <c r="S45" i="42" s="1"/>
  <c r="R46" i="42"/>
  <c r="S46" i="42" s="1"/>
  <c r="R47" i="42"/>
  <c r="S47" i="42" s="1"/>
  <c r="R48" i="42"/>
  <c r="S48" i="42" s="1"/>
  <c r="R49" i="42"/>
  <c r="S49" i="42" s="1"/>
  <c r="R50" i="42"/>
  <c r="S50" i="42" s="1"/>
  <c r="R51" i="42"/>
  <c r="S51" i="42" s="1"/>
  <c r="R52" i="42"/>
  <c r="S52" i="42" s="1"/>
  <c r="R53" i="42"/>
  <c r="S53" i="42" s="1"/>
  <c r="R54" i="42"/>
  <c r="S54" i="42" s="1"/>
  <c r="R55" i="42"/>
  <c r="S55" i="42" s="1"/>
  <c r="R56" i="42"/>
  <c r="S56" i="42" s="1"/>
  <c r="R57" i="42"/>
  <c r="S57" i="42" s="1"/>
  <c r="R58" i="42"/>
  <c r="S58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L68" i="42"/>
  <c r="R68" i="42" s="1"/>
  <c r="S68" i="42" s="1"/>
  <c r="R69" i="42"/>
  <c r="S69" i="42" s="1"/>
  <c r="R70" i="42"/>
  <c r="S70" i="42" s="1"/>
  <c r="R71" i="42"/>
  <c r="S71" i="42" s="1"/>
  <c r="R72" i="42"/>
  <c r="S72" i="42" s="1"/>
  <c r="R73" i="42"/>
  <c r="S73" i="42" s="1"/>
  <c r="R74" i="42"/>
  <c r="S74" i="42" s="1"/>
  <c r="R75" i="42"/>
  <c r="S75" i="42" s="1"/>
  <c r="M76" i="42"/>
  <c r="R76" i="42" s="1"/>
  <c r="S76" i="42" s="1"/>
  <c r="R77" i="42"/>
  <c r="S77" i="42" s="1"/>
  <c r="R78" i="42"/>
  <c r="S78" i="42" s="1"/>
  <c r="R79" i="42"/>
  <c r="S79" i="42" s="1"/>
  <c r="R80" i="42"/>
  <c r="S80" i="42" s="1"/>
  <c r="R81" i="42"/>
  <c r="S81" i="42" s="1"/>
  <c r="R82" i="42"/>
  <c r="S82" i="42" s="1"/>
  <c r="R90" i="42"/>
  <c r="S90" i="42" s="1"/>
  <c r="J91" i="42"/>
  <c r="K91" i="42"/>
  <c r="R92" i="42"/>
  <c r="S92" i="42" s="1"/>
  <c r="R93" i="42"/>
  <c r="S93" i="42" s="1"/>
  <c r="R94" i="42"/>
  <c r="S94" i="42" s="1"/>
  <c r="R95" i="42"/>
  <c r="S95" i="42" s="1"/>
  <c r="R96" i="42"/>
  <c r="S96" i="42" s="1"/>
  <c r="R97" i="42"/>
  <c r="S97" i="42" s="1"/>
  <c r="R98" i="42"/>
  <c r="S98" i="42" s="1"/>
  <c r="R99" i="42"/>
  <c r="S99" i="42" s="1"/>
  <c r="R100" i="42"/>
  <c r="S100" i="42" s="1"/>
  <c r="R202" i="42" l="1"/>
  <c r="S202" i="42" s="1"/>
  <c r="R91" i="42"/>
  <c r="S91" i="42" s="1"/>
  <c r="A88" i="42"/>
  <c r="A171" i="42" s="1"/>
</calcChain>
</file>

<file path=xl/sharedStrings.xml><?xml version="1.0" encoding="utf-8"?>
<sst xmlns="http://schemas.openxmlformats.org/spreadsheetml/2006/main" count="982" uniqueCount="340">
  <si>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</si>
  <si>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</si>
  <si>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</si>
  <si>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</si>
  <si>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</si>
  <si>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</si>
  <si>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</si>
  <si>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</si>
  <si>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</si>
  <si>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</si>
  <si>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</si>
  <si>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</si>
  <si>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</si>
  <si>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</si>
  <si>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</si>
  <si>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</si>
  <si>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</si>
  <si>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</si>
  <si>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</si>
  <si>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</si>
  <si>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</si>
  <si>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</si>
  <si>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</si>
  <si>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</si>
  <si>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</si>
  <si>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</si>
  <si>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</si>
  <si>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</si>
  <si>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</si>
  <si>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</si>
  <si>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</si>
  <si>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</si>
  <si>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</si>
  <si>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</si>
  <si>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</si>
  <si>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</si>
  <si>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</si>
  <si>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</si>
  <si>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</si>
  <si>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</si>
  <si>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</si>
  <si>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</si>
  <si>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</si>
  <si>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</si>
  <si>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</si>
  <si>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</si>
  <si>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</si>
  <si>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</si>
  <si>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</si>
  <si>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</si>
  <si>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</si>
  <si>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</si>
  <si>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</si>
  <si>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</si>
  <si>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</si>
  <si>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</si>
  <si>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</si>
  <si>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</si>
  <si>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</si>
  <si>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</si>
  <si>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</si>
  <si>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AMBAR FRANCHESCA GARCIA MATOS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</si>
  <si>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</si>
  <si>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</si>
  <si>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</si>
  <si>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</si>
  <si>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</si>
  <si>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</si>
  <si>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</si>
  <si>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</si>
  <si>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SANTA MELANIA FAMILIA MONTERO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</si>
  <si>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</si>
  <si>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</si>
  <si>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</si>
  <si>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</si>
  <si>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</si>
  <si>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</si>
  <si>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</si>
  <si>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</si>
  <si>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</si>
  <si>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</si>
  <si>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</si>
  <si>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</si>
  <si>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</si>
  <si>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</si>
  <si>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</si>
  <si>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</si>
  <si>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</si>
  <si>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</si>
  <si>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</si>
  <si>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</si>
  <si>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</si>
  <si>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</si>
  <si>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</si>
  <si>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</si>
  <si>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</si>
  <si>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</si>
  <si>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</si>
  <si>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</si>
  <si>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</si>
  <si>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</si>
  <si>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</si>
  <si>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</si>
  <si>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</si>
  <si>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</si>
  <si>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</si>
  <si>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</si>
  <si>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</si>
  <si>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</si>
  <si>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</si>
  <si>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</si>
  <si>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</si>
  <si>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</si>
  <si>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</si>
  <si>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</si>
  <si>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</si>
  <si>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</si>
  <si>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</si>
  <si>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</si>
  <si>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</si>
  <si>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</si>
  <si>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</si>
  <si>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</si>
  <si>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</si>
  <si>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</si>
  <si>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</si>
  <si>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</si>
  <si>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</si>
  <si>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</si>
  <si>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</si>
  <si>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</si>
  <si>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</si>
  <si>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</si>
  <si>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</si>
  <si>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</si>
  <si>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</si>
  <si>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</si>
  <si>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</si>
  <si>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</si>
  <si>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</si>
  <si>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</si>
  <si>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</si>
  <si>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</si>
  <si>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</si>
  <si>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</si>
  <si>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</si>
  <si>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</si>
  <si>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</si>
  <si>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</si>
  <si>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</si>
  <si>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</si>
  <si>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</si>
  <si>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</si>
  <si>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</si>
  <si>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</si>
  <si>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</si>
  <si>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</si>
  <si>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</si>
  <si>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</si>
  <si>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</si>
  <si>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</si>
  <si>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</si>
  <si>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</si>
  <si>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</si>
  <si>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</si>
  <si>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</si>
  <si>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</si>
  <si>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</si>
  <si>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</si>
  <si>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</si>
  <si>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</si>
  <si>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</si>
  <si>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</si>
  <si>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</si>
  <si>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</si>
  <si>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</si>
  <si>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</si>
  <si>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</si>
  <si>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</si>
  <si>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</si>
  <si>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</si>
  <si>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</si>
  <si>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</si>
  <si>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</si>
  <si>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</si>
  <si>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</si>
  <si>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</si>
  <si>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</si>
  <si>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</si>
  <si>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</si>
  <si>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</si>
  <si>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</si>
  <si>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</si>
  <si>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</si>
  <si>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</si>
  <si>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</si>
  <si>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</si>
  <si>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ABRIL 2023</t>
  </si>
  <si>
    <t>NEMESIS ANJHARA MARTE POLANCO</t>
  </si>
  <si>
    <t>ROSA ELSA GAUTREAUX SANTANA</t>
  </si>
  <si>
    <t>Fecha de registro: hasta el 28 de abril del 2023. 11:57 a.m.</t>
  </si>
  <si>
    <t>Fecha de imputación: hasta el 30 de abril 2023.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</si>
  <si>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</si>
  <si>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</si>
  <si>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</si>
  <si>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</si>
  <si>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</si>
  <si>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</si>
  <si>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</si>
  <si>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</si>
  <si>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</si>
  <si>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</si>
  <si>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</si>
  <si>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</si>
  <si>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</si>
  <si>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</si>
  <si>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</si>
  <si>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</si>
  <si>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</si>
  <si>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</si>
  <si>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</si>
  <si>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</si>
  <si>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</si>
  <si>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</si>
  <si>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</si>
  <si>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</si>
  <si>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</si>
  <si>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</si>
  <si>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</si>
  <si>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ENCARGADO DIVISION DE ECONOMIA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</si>
  <si>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</si>
  <si>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</si>
  <si>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</si>
  <si>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</si>
  <si>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</si>
  <si>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</si>
  <si>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</si>
  <si>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</si>
  <si>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</si>
  <si>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</si>
  <si>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</si>
  <si>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</si>
  <si>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</si>
  <si>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</si>
  <si>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</si>
  <si>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</si>
  <si>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</si>
  <si>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</si>
  <si>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</si>
  <si>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</si>
  <si>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</si>
  <si>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</si>
  <si>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</si>
  <si>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</si>
  <si>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</si>
  <si>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</si>
  <si>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</si>
  <si>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</si>
  <si>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</si>
  <si>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</si>
  <si>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</si>
  <si>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</si>
  <si>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</si>
  <si>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</si>
  <si>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</si>
  <si>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</si>
  <si>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</si>
  <si>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</si>
  <si>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</si>
  <si>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</si>
  <si>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</si>
  <si>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</si>
  <si>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</si>
  <si>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</si>
  <si>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</si>
  <si>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</si>
  <si>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</si>
  <si>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</si>
  <si>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</si>
  <si>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</si>
  <si>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</si>
  <si>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</si>
  <si>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</si>
  <si>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</si>
  <si>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</si>
  <si>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</si>
  <si>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</si>
  <si>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</si>
  <si>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</si>
  <si>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</si>
  <si>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</si>
  <si>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</si>
  <si>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</si>
  <si>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</si>
  <si>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</si>
  <si>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</si>
  <si>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</si>
  <si>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</si>
  <si>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</si>
  <si>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</si>
  <si>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</si>
  <si>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</si>
  <si>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</si>
  <si>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</si>
  <si>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</si>
  <si>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</si>
  <si>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</si>
  <si>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</si>
  <si>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</si>
  <si>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</si>
  <si>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</si>
  <si>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</si>
  <si>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</si>
  <si>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</si>
  <si>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</si>
  <si>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</si>
  <si>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</si>
  <si>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</si>
  <si>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</si>
  <si>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</si>
  <si>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</si>
  <si>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</si>
  <si>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</si>
  <si>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</si>
  <si>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</si>
  <si>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</si>
  <si>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</si>
  <si>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</si>
  <si>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</si>
  <si>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</si>
  <si>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</si>
  <si>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</si>
  <si>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BIENVENIDO MALDONADO DE LOS SANTOS</t>
  </si>
  <si>
    <t>SHELLSWMTK MELIESPENELSBUEN ARIAS QUELIZ</t>
  </si>
  <si>
    <t>YAHAIRA ELIZABETH GARCIA MORAN</t>
  </si>
  <si>
    <t>TECNICA DE DATOS ESTADISTICOS</t>
  </si>
  <si>
    <t>DIANA CAROLINA CASTILLO SOTO</t>
  </si>
  <si>
    <t>JENNIFFER YENIREE PEREZ TERRERO</t>
  </si>
  <si>
    <t>LIBARDO JESUS PEREZ CARVAJAL</t>
  </si>
  <si>
    <t>INVESTIGADOR DE ACCIDENTES DE AVIACION FACTORES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</si>
</sst>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0" fontId="10" fillId="0" borderId="9" xfId="0" applyFont="1" applyBorder="1" applyAlignment="1">
      <alignment horizontal="center"/>
    </xf>
    <xf numFmtId="164" fontId="9" fillId="0" borderId="0" xfId="1" applyFont="1"/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left"/>
    </xf>
    <xf numFmtId="164" fontId="9" fillId="0" borderId="9" xfId="1" applyFont="1" applyFill="1" applyBorder="1" applyAlignment="1">
      <alignment horizontal="center"/>
    </xf>
    <xf numFmtId="164" fontId="9" fillId="0" borderId="9" xfId="1" applyFont="1" applyFill="1" applyBorder="1" applyAlignment="1">
      <alignment horizontal="right"/>
    </xf>
    <xf numFmtId="164" fontId="9" fillId="0" borderId="9" xfId="1" applyFont="1" applyFill="1" applyBorder="1"/>
    <xf numFmtId="1" fontId="9" fillId="0" borderId="9" xfId="2" applyNumberFormat="1" applyFont="1" applyFill="1" applyBorder="1"/>
    <xf numFmtId="164" fontId="9" fillId="0" borderId="0" xfId="1" applyFont="1" applyFill="1" applyBorder="1"/>
    <xf numFmtId="0" fontId="9" fillId="0" borderId="9" xfId="0" applyFont="1" applyFill="1" applyBorder="1" applyAlignment="1"/>
    <xf numFmtId="0" fontId="5" fillId="0" borderId="0" xfId="0" applyFont="1" applyAlignment="1"/>
    <xf numFmtId="164" fontId="9" fillId="0" borderId="9" xfId="1" applyFont="1" applyFill="1" applyBorder="1" applyAlignment="1"/>
    <xf numFmtId="0" fontId="10" fillId="0" borderId="0" xfId="0" applyFont="1" applyAlignment="1"/>
    <xf numFmtId="1" fontId="9" fillId="0" borderId="9" xfId="2" applyNumberFormat="1" applyFont="1" applyFill="1" applyBorder="1" applyAlignment="1"/>
    <xf numFmtId="0" fontId="5" fillId="0" borderId="0" xfId="0" applyFont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1756833</xdr:colOff>
      <xdr:row>207</xdr:row>
      <xdr:rowOff>141818</xdr:rowOff>
    </xdr:from>
    <xdr:to>
      <xdr:col>2</xdr:col>
      <xdr:colOff>1880657</xdr:colOff>
      <xdr:row>213</xdr:row>
      <xdr:rowOff>141818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3034818"/>
          <a:ext cx="2600324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207</xdr:row>
      <xdr:rowOff>141817</xdr:rowOff>
    </xdr:from>
    <xdr:to>
      <xdr:col>8</xdr:col>
      <xdr:colOff>0</xdr:colOff>
      <xdr:row>213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207</xdr:row>
      <xdr:rowOff>68792</xdr:rowOff>
    </xdr:from>
    <xdr:to>
      <xdr:col>12</xdr:col>
      <xdr:colOff>200025</xdr:colOff>
      <xdr:row>213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551344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226483</xdr:colOff>
      <xdr:row>83</xdr:row>
      <xdr:rowOff>0</xdr:rowOff>
    </xdr:from>
    <xdr:to>
      <xdr:col>18</xdr:col>
      <xdr:colOff>536527</xdr:colOff>
      <xdr:row>88</xdr:row>
      <xdr:rowOff>158193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66883" y="14801849"/>
          <a:ext cx="2386494" cy="1339293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167</xdr:row>
      <xdr:rowOff>0</xdr:rowOff>
    </xdr:from>
    <xdr:to>
      <xdr:col>18</xdr:col>
      <xdr:colOff>593678</xdr:colOff>
      <xdr:row>172</xdr:row>
      <xdr:rowOff>36485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719800" y="29665084"/>
          <a:ext cx="2390728" cy="1350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2"/>
  <sheetViews>
    <sheetView showGridLines="0" tabSelected="1" topLeftCell="A171" zoomScaleNormal="100" workbookViewId="0">
      <selection activeCell="D221" sqref="D221"/>
    </sheetView>
  </sheetViews>
  <sheetFormatPr baseColWidth="10" defaultColWidth="11.42578125" defaultRowHeight="14.25" x14ac:dyDescent="0.2"/>
  <cols>
    <col min="1" max="1" width="5" style="2" customWidth="1"/>
    <col min="2" max="2" width="37" style="2" bestFit="1" customWidth="1"/>
    <col min="3" max="3" width="50.5703125" style="2" bestFit="1" customWidth="1"/>
    <col min="4" max="4" width="27.140625" style="2" bestFit="1" customWidth="1"/>
    <col min="5" max="5" width="54.85546875" style="2" bestFit="1" customWidth="1"/>
    <col min="6" max="6" width="9.5703125" style="11" bestFit="1" customWidth="1"/>
    <col min="7" max="7" width="10.140625" style="2" customWidth="1"/>
    <col min="8" max="8" width="9" style="2" bestFit="1" customWidth="1"/>
    <col min="9" max="9" width="6.85546875" style="2" bestFit="1" customWidth="1"/>
    <col min="10" max="10" width="10.7109375" style="12" bestFit="1" customWidth="1"/>
    <col min="11" max="11" width="9.42578125" style="12" bestFit="1" customWidth="1"/>
    <col min="12" max="12" width="15.5703125" style="2" bestFit="1" customWidth="1"/>
    <col min="13" max="14" width="10" style="2" bestFit="1" customWidth="1"/>
    <col min="15" max="15" width="10.7109375" style="2" bestFit="1" customWidth="1"/>
    <col min="16" max="16" width="12.140625" style="2" bestFit="1" customWidth="1"/>
    <col min="17" max="17" width="9" style="2" bestFit="1" customWidth="1"/>
    <col min="18" max="18" width="10" style="2" bestFit="1" customWidth="1"/>
    <col min="19" max="19" width="9.85546875" style="2" customWidth="1"/>
    <col min="20" max="16384" width="11.42578125" style="2"/>
  </cols>
  <sheetData>
    <row r="1" spans="1:19" ht="18.75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9" ht="23.25" x14ac:dyDescent="0.3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ht="20.25" x14ac:dyDescent="0.3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</row>
    <row r="4" spans="1:19" ht="18" x14ac:dyDescent="0.25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19" ht="18.75" thickBot="1" x14ac:dyDescent="0.3">
      <c r="A5" s="29" t="s">
        <v>197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19" s="10" customFormat="1" ht="23.25" thickBot="1" x14ac:dyDescent="0.25">
      <c r="A6" s="3" t="s">
        <v>3</v>
      </c>
      <c r="B6" s="4" t="s">
        <v>4</v>
      </c>
      <c r="C6" s="4" t="s">
        <v>5</v>
      </c>
      <c r="D6" s="3" t="s">
        <v>6</v>
      </c>
      <c r="E6" s="5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8" t="s">
        <v>17</v>
      </c>
      <c r="P6" s="9" t="s">
        <v>18</v>
      </c>
      <c r="Q6" s="7" t="s">
        <v>19</v>
      </c>
      <c r="R6" s="7" t="s">
        <v>20</v>
      </c>
      <c r="S6" s="7" t="s">
        <v>21</v>
      </c>
    </row>
    <row r="7" spans="1:19" s="18" customFormat="1" ht="12" x14ac:dyDescent="0.2">
      <c r="A7" s="21">
        <v>1</v>
      </c>
      <c r="B7" s="44" t="s">
        <v>22</v>
      </c>
      <c r="C7" s="45" t="s">
        <v>23</v>
      </c>
      <c r="D7" s="44" t="s">
        <v>24</v>
      </c>
      <c r="E7" s="45" t="s">
        <v>25</v>
      </c>
      <c r="F7" s="43" t="s">
        <v>26</v>
      </c>
      <c r="G7" s="46">
        <v>300000</v>
      </c>
      <c r="H7" s="46">
        <v>60194.49</v>
      </c>
      <c r="I7" s="46">
        <v>50</v>
      </c>
      <c r="J7" s="47">
        <v>8610</v>
      </c>
      <c r="K7" s="47">
        <v>4943.8</v>
      </c>
      <c r="L7" s="46">
        <v>6236.24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f>+SUM(H7:P7)</f>
        <v>80034.53</v>
      </c>
      <c r="S7" s="46">
        <f>SUM(G7+Q7-R7)</f>
        <v>219965.47</v>
      </c>
    </row>
    <row r="8" spans="1:19" s="18" customFormat="1" ht="12" x14ac:dyDescent="0.2">
      <c r="A8" s="22">
        <v>2</v>
      </c>
      <c r="B8" s="45" t="s">
        <v>244</v>
      </c>
      <c r="C8" s="45" t="s">
        <v>31</v>
      </c>
      <c r="D8" s="44" t="s">
        <v>29</v>
      </c>
      <c r="E8" s="45" t="s">
        <v>25</v>
      </c>
      <c r="F8" s="43" t="s">
        <v>30</v>
      </c>
      <c r="G8" s="46">
        <v>100000</v>
      </c>
      <c r="H8" s="48">
        <v>12105.44</v>
      </c>
      <c r="I8" s="46">
        <v>50</v>
      </c>
      <c r="J8" s="47">
        <v>2870</v>
      </c>
      <c r="K8" s="47">
        <v>3040</v>
      </c>
      <c r="L8" s="46">
        <v>439.69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f>+SUM(H8:P8)</f>
        <v>18505.13</v>
      </c>
      <c r="S8" s="46">
        <f>SUM(G8+Q8-R8)</f>
        <v>81494.87</v>
      </c>
    </row>
    <row r="9" spans="1:19" s="18" customFormat="1" ht="12" x14ac:dyDescent="0.2">
      <c r="A9" s="21">
        <v>3</v>
      </c>
      <c r="B9" s="44" t="s">
        <v>27</v>
      </c>
      <c r="C9" s="44" t="s">
        <v>28</v>
      </c>
      <c r="D9" s="44" t="s">
        <v>29</v>
      </c>
      <c r="E9" s="45" t="s">
        <v>25</v>
      </c>
      <c r="F9" s="43" t="s">
        <v>30</v>
      </c>
      <c r="G9" s="48">
        <v>136200</v>
      </c>
      <c r="H9" s="46">
        <v>20620.580000000002</v>
      </c>
      <c r="I9" s="46">
        <v>50</v>
      </c>
      <c r="J9" s="47">
        <v>3908.94</v>
      </c>
      <c r="K9" s="47">
        <v>4140.4799999999996</v>
      </c>
      <c r="L9" s="46">
        <v>439.69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f>+SUM(H9:P9)</f>
        <v>29159.69</v>
      </c>
      <c r="S9" s="46">
        <f>SUM(G9+Q9-R9)</f>
        <v>107040.31</v>
      </c>
    </row>
    <row r="10" spans="1:19" s="18" customFormat="1" ht="12" x14ac:dyDescent="0.2">
      <c r="A10" s="22">
        <v>4</v>
      </c>
      <c r="B10" s="44" t="s">
        <v>34</v>
      </c>
      <c r="C10" s="44" t="s">
        <v>35</v>
      </c>
      <c r="D10" s="44" t="s">
        <v>29</v>
      </c>
      <c r="E10" s="45" t="s">
        <v>25</v>
      </c>
      <c r="F10" s="43" t="s">
        <v>26</v>
      </c>
      <c r="G10" s="48">
        <v>30000</v>
      </c>
      <c r="H10" s="46">
        <v>0</v>
      </c>
      <c r="I10" s="46">
        <v>50</v>
      </c>
      <c r="J10" s="47">
        <v>861</v>
      </c>
      <c r="K10" s="47">
        <v>912</v>
      </c>
      <c r="L10" s="46">
        <v>3500.03</v>
      </c>
      <c r="M10" s="46">
        <v>0</v>
      </c>
      <c r="N10" s="46">
        <v>0</v>
      </c>
      <c r="O10" s="46">
        <v>0</v>
      </c>
      <c r="P10" s="46">
        <v>4515.7700000000004</v>
      </c>
      <c r="Q10" s="46">
        <v>0</v>
      </c>
      <c r="R10" s="46">
        <f>+SUM(H10:P10)</f>
        <v>9838.8000000000011</v>
      </c>
      <c r="S10" s="46">
        <f>SUM(G10+Q10-R10)</f>
        <v>20161.199999999997</v>
      </c>
    </row>
    <row r="11" spans="1:19" s="18" customFormat="1" ht="12" x14ac:dyDescent="0.2">
      <c r="A11" s="21">
        <v>5</v>
      </c>
      <c r="B11" s="44" t="s">
        <v>273</v>
      </c>
      <c r="C11" s="44" t="s">
        <v>96</v>
      </c>
      <c r="D11" s="44" t="s">
        <v>29</v>
      </c>
      <c r="E11" s="45" t="s">
        <v>25</v>
      </c>
      <c r="F11" s="43" t="s">
        <v>30</v>
      </c>
      <c r="G11" s="46">
        <v>65000</v>
      </c>
      <c r="H11" s="46">
        <v>4112.09</v>
      </c>
      <c r="I11" s="46">
        <v>50</v>
      </c>
      <c r="J11" s="47">
        <v>1865.5</v>
      </c>
      <c r="K11" s="47">
        <v>1976</v>
      </c>
      <c r="L11" s="46">
        <v>439.69</v>
      </c>
      <c r="M11" s="46">
        <v>1577.45</v>
      </c>
      <c r="N11" s="46">
        <v>0</v>
      </c>
      <c r="O11" s="46">
        <v>200</v>
      </c>
      <c r="P11" s="46">
        <v>7205.0599999999995</v>
      </c>
      <c r="Q11" s="46"/>
      <c r="R11" s="46">
        <f>+SUM(H11:P11)</f>
        <v>17425.79</v>
      </c>
      <c r="S11" s="46">
        <f>SUM(G11+Q11-R11)</f>
        <v>47574.21</v>
      </c>
    </row>
    <row r="12" spans="1:19" s="18" customFormat="1" ht="12" x14ac:dyDescent="0.2">
      <c r="A12" s="22">
        <v>6</v>
      </c>
      <c r="B12" s="44" t="s">
        <v>296</v>
      </c>
      <c r="C12" s="44" t="s">
        <v>32</v>
      </c>
      <c r="D12" s="44" t="s">
        <v>33</v>
      </c>
      <c r="E12" s="45" t="s">
        <v>25</v>
      </c>
      <c r="F12" s="43" t="s">
        <v>30</v>
      </c>
      <c r="G12" s="48">
        <v>170000</v>
      </c>
      <c r="H12" s="46">
        <v>28627.24</v>
      </c>
      <c r="I12" s="46">
        <v>50</v>
      </c>
      <c r="J12" s="47">
        <v>4879</v>
      </c>
      <c r="K12" s="47">
        <v>4943.8</v>
      </c>
      <c r="L12" s="46">
        <v>1319.07</v>
      </c>
      <c r="M12" s="46">
        <v>0</v>
      </c>
      <c r="N12" s="46">
        <v>0</v>
      </c>
      <c r="O12" s="46">
        <v>200</v>
      </c>
      <c r="P12" s="46">
        <v>3000</v>
      </c>
      <c r="Q12" s="46">
        <v>0</v>
      </c>
      <c r="R12" s="46">
        <f>+SUM(H12:P12)</f>
        <v>43019.110000000008</v>
      </c>
      <c r="S12" s="46">
        <f>SUM(G12+Q12-R12)</f>
        <v>126980.88999999998</v>
      </c>
    </row>
    <row r="13" spans="1:19" s="18" customFormat="1" ht="12" x14ac:dyDescent="0.2">
      <c r="A13" s="21">
        <v>7</v>
      </c>
      <c r="B13" s="44" t="s">
        <v>301</v>
      </c>
      <c r="C13" s="44" t="s">
        <v>96</v>
      </c>
      <c r="D13" s="44" t="s">
        <v>29</v>
      </c>
      <c r="E13" s="45" t="s">
        <v>25</v>
      </c>
      <c r="F13" s="43" t="s">
        <v>30</v>
      </c>
      <c r="G13" s="46">
        <v>65000</v>
      </c>
      <c r="H13" s="46">
        <v>4427.55</v>
      </c>
      <c r="I13" s="46">
        <v>50</v>
      </c>
      <c r="J13" s="47">
        <v>1865.5</v>
      </c>
      <c r="K13" s="47">
        <v>1976</v>
      </c>
      <c r="L13" s="46">
        <v>8301.64</v>
      </c>
      <c r="M13" s="46">
        <v>0</v>
      </c>
      <c r="N13" s="46">
        <v>0</v>
      </c>
      <c r="O13" s="46">
        <v>200</v>
      </c>
      <c r="P13" s="46">
        <v>11558.880000000001</v>
      </c>
      <c r="Q13" s="46">
        <v>0</v>
      </c>
      <c r="R13" s="46">
        <f>+SUM(H13:P13)</f>
        <v>28379.57</v>
      </c>
      <c r="S13" s="46">
        <f>SUM(G13+Q13-R13)</f>
        <v>36620.43</v>
      </c>
    </row>
    <row r="14" spans="1:19" s="18" customFormat="1" ht="12" x14ac:dyDescent="0.2">
      <c r="A14" s="22">
        <v>8</v>
      </c>
      <c r="B14" s="44" t="s">
        <v>290</v>
      </c>
      <c r="C14" s="44" t="s">
        <v>291</v>
      </c>
      <c r="D14" s="44" t="s">
        <v>24</v>
      </c>
      <c r="E14" s="45" t="s">
        <v>41</v>
      </c>
      <c r="F14" s="43" t="s">
        <v>30</v>
      </c>
      <c r="G14" s="48">
        <v>215000</v>
      </c>
      <c r="H14" s="46">
        <v>39554.36</v>
      </c>
      <c r="I14" s="46">
        <v>50</v>
      </c>
      <c r="J14" s="47">
        <v>6170.5</v>
      </c>
      <c r="K14" s="47">
        <v>4943.8</v>
      </c>
      <c r="L14" s="46">
        <v>18398.88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f>+SUM(H14:P14)</f>
        <v>69117.540000000008</v>
      </c>
      <c r="S14" s="46">
        <f>SUM(G14+Q14-R14)</f>
        <v>145882.46</v>
      </c>
    </row>
    <row r="15" spans="1:19" s="18" customFormat="1" ht="12" x14ac:dyDescent="0.2">
      <c r="A15" s="21">
        <v>9</v>
      </c>
      <c r="B15" s="45" t="s">
        <v>38</v>
      </c>
      <c r="C15" s="45" t="s">
        <v>39</v>
      </c>
      <c r="D15" s="44" t="s">
        <v>33</v>
      </c>
      <c r="E15" s="45" t="s">
        <v>41</v>
      </c>
      <c r="F15" s="43" t="s">
        <v>30</v>
      </c>
      <c r="G15" s="46">
        <v>85000</v>
      </c>
      <c r="H15" s="46">
        <v>7393.9</v>
      </c>
      <c r="I15" s="46">
        <v>90</v>
      </c>
      <c r="J15" s="47">
        <v>2439.5</v>
      </c>
      <c r="K15" s="47">
        <v>2584</v>
      </c>
      <c r="L15" s="46">
        <v>3517.52</v>
      </c>
      <c r="M15" s="46">
        <f>(1577.45*3)</f>
        <v>4732.3500000000004</v>
      </c>
      <c r="N15" s="46">
        <v>0</v>
      </c>
      <c r="O15" s="46">
        <v>0</v>
      </c>
      <c r="P15" s="46">
        <v>0</v>
      </c>
      <c r="Q15" s="48">
        <v>4611.79</v>
      </c>
      <c r="R15" s="46">
        <f>+SUM(H15:P15)</f>
        <v>20757.27</v>
      </c>
      <c r="S15" s="46">
        <f>SUM(G15+Q15-R15)</f>
        <v>68854.51999999999</v>
      </c>
    </row>
    <row r="16" spans="1:19" s="18" customFormat="1" ht="12" x14ac:dyDescent="0.2">
      <c r="A16" s="22">
        <v>10</v>
      </c>
      <c r="B16" s="45" t="s">
        <v>40</v>
      </c>
      <c r="C16" s="45" t="s">
        <v>41</v>
      </c>
      <c r="D16" s="44" t="s">
        <v>29</v>
      </c>
      <c r="E16" s="45" t="s">
        <v>41</v>
      </c>
      <c r="F16" s="43" t="s">
        <v>30</v>
      </c>
      <c r="G16" s="46">
        <v>32000</v>
      </c>
      <c r="H16" s="46">
        <v>0</v>
      </c>
      <c r="I16" s="46">
        <v>50</v>
      </c>
      <c r="J16" s="47">
        <v>918.4</v>
      </c>
      <c r="K16" s="47">
        <v>972.8</v>
      </c>
      <c r="L16" s="46">
        <v>0</v>
      </c>
      <c r="M16" s="46">
        <v>0</v>
      </c>
      <c r="N16" s="46">
        <v>0</v>
      </c>
      <c r="O16" s="46">
        <v>0</v>
      </c>
      <c r="P16" s="46">
        <v>5665.02</v>
      </c>
      <c r="Q16" s="46">
        <v>0</v>
      </c>
      <c r="R16" s="46">
        <f>+SUM(H16:P16)</f>
        <v>7606.22</v>
      </c>
      <c r="S16" s="46">
        <f>SUM(G16+Q16-R16)</f>
        <v>24393.78</v>
      </c>
    </row>
    <row r="17" spans="1:19" s="18" customFormat="1" ht="12" x14ac:dyDescent="0.2">
      <c r="A17" s="21">
        <v>11</v>
      </c>
      <c r="B17" s="44" t="s">
        <v>326</v>
      </c>
      <c r="C17" s="44" t="s">
        <v>37</v>
      </c>
      <c r="D17" s="44" t="s">
        <v>29</v>
      </c>
      <c r="E17" s="45" t="s">
        <v>41</v>
      </c>
      <c r="F17" s="43" t="s">
        <v>30</v>
      </c>
      <c r="G17" s="48">
        <v>45000</v>
      </c>
      <c r="H17" s="46">
        <v>1148.33</v>
      </c>
      <c r="I17" s="46">
        <v>50</v>
      </c>
      <c r="J17" s="47">
        <v>1291.5</v>
      </c>
      <c r="K17" s="47">
        <v>1368</v>
      </c>
      <c r="L17" s="46">
        <v>655.16250000000002</v>
      </c>
      <c r="M17" s="46">
        <v>0</v>
      </c>
      <c r="N17" s="46">
        <v>0</v>
      </c>
      <c r="O17" s="46">
        <v>0</v>
      </c>
      <c r="P17" s="46">
        <v>6500</v>
      </c>
      <c r="Q17" s="46">
        <v>1596.39</v>
      </c>
      <c r="R17" s="46">
        <f>+SUM(H17:P17)</f>
        <v>11012.9925</v>
      </c>
      <c r="S17" s="46">
        <f>SUM(G17+Q17-R17)</f>
        <v>35583.397499999999</v>
      </c>
    </row>
    <row r="18" spans="1:19" s="18" customFormat="1" ht="12" x14ac:dyDescent="0.2">
      <c r="A18" s="22">
        <v>12</v>
      </c>
      <c r="B18" s="45" t="s">
        <v>198</v>
      </c>
      <c r="C18" s="45" t="s">
        <v>59</v>
      </c>
      <c r="D18" s="44" t="s">
        <v>29</v>
      </c>
      <c r="E18" s="45" t="s">
        <v>41</v>
      </c>
      <c r="F18" s="43" t="s">
        <v>30</v>
      </c>
      <c r="G18" s="46">
        <v>65000</v>
      </c>
      <c r="H18" s="46">
        <v>4427.55</v>
      </c>
      <c r="I18" s="46">
        <v>50</v>
      </c>
      <c r="J18" s="47">
        <v>1865.5</v>
      </c>
      <c r="K18" s="47">
        <v>1976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f>+SUM(H18:P18)</f>
        <v>8319.0499999999993</v>
      </c>
      <c r="S18" s="46">
        <f>SUM(G18+Q18-R18)</f>
        <v>56680.95</v>
      </c>
    </row>
    <row r="19" spans="1:19" s="18" customFormat="1" ht="12" x14ac:dyDescent="0.2">
      <c r="A19" s="21">
        <v>13</v>
      </c>
      <c r="B19" s="45" t="s">
        <v>199</v>
      </c>
      <c r="C19" s="45" t="s">
        <v>59</v>
      </c>
      <c r="D19" s="44" t="s">
        <v>29</v>
      </c>
      <c r="E19" s="45" t="s">
        <v>41</v>
      </c>
      <c r="F19" s="43" t="s">
        <v>30</v>
      </c>
      <c r="G19" s="46">
        <v>65000</v>
      </c>
      <c r="H19" s="46">
        <v>4427.55</v>
      </c>
      <c r="I19" s="46">
        <v>50</v>
      </c>
      <c r="J19" s="47">
        <v>1865.5</v>
      </c>
      <c r="K19" s="47">
        <v>1976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f>+SUM(H19:P19)</f>
        <v>8319.0499999999993</v>
      </c>
      <c r="S19" s="46">
        <f>SUM(G19+Q19-R19)</f>
        <v>56680.95</v>
      </c>
    </row>
    <row r="20" spans="1:19" s="18" customFormat="1" ht="12" x14ac:dyDescent="0.2">
      <c r="A20" s="22">
        <v>14</v>
      </c>
      <c r="B20" s="45" t="s">
        <v>214</v>
      </c>
      <c r="C20" s="45" t="s">
        <v>42</v>
      </c>
      <c r="D20" s="44" t="s">
        <v>24</v>
      </c>
      <c r="E20" s="45" t="s">
        <v>43</v>
      </c>
      <c r="F20" s="43" t="s">
        <v>26</v>
      </c>
      <c r="G20" s="46">
        <v>200000</v>
      </c>
      <c r="H20" s="46">
        <v>35911.99</v>
      </c>
      <c r="I20" s="46">
        <v>50</v>
      </c>
      <c r="J20" s="47">
        <v>5740</v>
      </c>
      <c r="K20" s="47">
        <v>4943.8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f>+SUM(H20:P20)</f>
        <v>46645.79</v>
      </c>
      <c r="S20" s="46">
        <f>SUM(G20+Q20-R20)</f>
        <v>153354.21</v>
      </c>
    </row>
    <row r="21" spans="1:19" s="18" customFormat="1" ht="12" x14ac:dyDescent="0.2">
      <c r="A21" s="21">
        <v>15</v>
      </c>
      <c r="B21" s="45" t="s">
        <v>44</v>
      </c>
      <c r="C21" s="45" t="s">
        <v>45</v>
      </c>
      <c r="D21" s="44" t="s">
        <v>33</v>
      </c>
      <c r="E21" s="45" t="s">
        <v>43</v>
      </c>
      <c r="F21" s="43" t="s">
        <v>26</v>
      </c>
      <c r="G21" s="46">
        <v>105000</v>
      </c>
      <c r="H21" s="46">
        <v>13281.56</v>
      </c>
      <c r="I21" s="46">
        <v>130</v>
      </c>
      <c r="J21" s="47">
        <v>3013.5</v>
      </c>
      <c r="K21" s="47">
        <v>3192</v>
      </c>
      <c r="L21" s="46">
        <v>5241.3</v>
      </c>
      <c r="M21" s="46">
        <v>0</v>
      </c>
      <c r="N21" s="46">
        <v>0</v>
      </c>
      <c r="O21" s="46">
        <v>200</v>
      </c>
      <c r="P21" s="46">
        <v>1000</v>
      </c>
      <c r="Q21" s="46">
        <v>0</v>
      </c>
      <c r="R21" s="46">
        <f>+SUM(H21:P21)</f>
        <v>26058.359999999997</v>
      </c>
      <c r="S21" s="46">
        <f>SUM(G21+Q21-R21)</f>
        <v>78941.64</v>
      </c>
    </row>
    <row r="22" spans="1:19" s="18" customFormat="1" ht="12" x14ac:dyDescent="0.2">
      <c r="A22" s="22">
        <v>16</v>
      </c>
      <c r="B22" s="45" t="s">
        <v>202</v>
      </c>
      <c r="C22" s="45" t="s">
        <v>46</v>
      </c>
      <c r="D22" s="44" t="s">
        <v>33</v>
      </c>
      <c r="E22" s="45" t="s">
        <v>43</v>
      </c>
      <c r="F22" s="43" t="s">
        <v>26</v>
      </c>
      <c r="G22" s="46">
        <v>60000</v>
      </c>
      <c r="H22" s="46">
        <v>3171.19</v>
      </c>
      <c r="I22" s="46">
        <v>50</v>
      </c>
      <c r="J22" s="47">
        <v>1722</v>
      </c>
      <c r="K22" s="47">
        <v>1824</v>
      </c>
      <c r="L22" s="46">
        <v>439.69</v>
      </c>
      <c r="M22" s="46">
        <v>1577.45</v>
      </c>
      <c r="N22" s="46">
        <v>0</v>
      </c>
      <c r="O22" s="46">
        <v>0</v>
      </c>
      <c r="P22" s="46">
        <v>0</v>
      </c>
      <c r="Q22" s="46">
        <v>0</v>
      </c>
      <c r="R22" s="46">
        <f>+SUM(H22:P22)</f>
        <v>8784.33</v>
      </c>
      <c r="S22" s="46">
        <f>SUM(G22+Q22-R22)</f>
        <v>51215.67</v>
      </c>
    </row>
    <row r="23" spans="1:19" s="18" customFormat="1" ht="12" x14ac:dyDescent="0.2">
      <c r="A23" s="21">
        <v>17</v>
      </c>
      <c r="B23" s="45" t="s">
        <v>47</v>
      </c>
      <c r="C23" s="45" t="s">
        <v>41</v>
      </c>
      <c r="D23" s="44" t="s">
        <v>29</v>
      </c>
      <c r="E23" s="45" t="s">
        <v>43</v>
      </c>
      <c r="F23" s="43" t="s">
        <v>30</v>
      </c>
      <c r="G23" s="46">
        <v>58740</v>
      </c>
      <c r="H23" s="46">
        <v>3249.54</v>
      </c>
      <c r="I23" s="46">
        <v>50</v>
      </c>
      <c r="J23" s="47">
        <v>1685.84</v>
      </c>
      <c r="K23" s="47">
        <v>1785.7</v>
      </c>
      <c r="L23" s="46">
        <v>0</v>
      </c>
      <c r="M23" s="46">
        <v>0</v>
      </c>
      <c r="N23" s="46">
        <v>0</v>
      </c>
      <c r="O23" s="46">
        <v>0</v>
      </c>
      <c r="P23" s="46">
        <v>2000</v>
      </c>
      <c r="Q23" s="46">
        <v>0</v>
      </c>
      <c r="R23" s="46">
        <f>+SUM(H23:P23)</f>
        <v>8771.08</v>
      </c>
      <c r="S23" s="46">
        <f>SUM(G23+Q23-R23)</f>
        <v>49968.92</v>
      </c>
    </row>
    <row r="24" spans="1:19" s="18" customFormat="1" ht="12" x14ac:dyDescent="0.2">
      <c r="A24" s="22">
        <v>18</v>
      </c>
      <c r="B24" s="45" t="s">
        <v>243</v>
      </c>
      <c r="C24" s="45" t="s">
        <v>46</v>
      </c>
      <c r="D24" s="44" t="s">
        <v>33</v>
      </c>
      <c r="E24" s="45" t="s">
        <v>43</v>
      </c>
      <c r="F24" s="43" t="s">
        <v>26</v>
      </c>
      <c r="G24" s="46">
        <v>60000</v>
      </c>
      <c r="H24" s="46">
        <v>3486.65</v>
      </c>
      <c r="I24" s="46">
        <v>170</v>
      </c>
      <c r="J24" s="47">
        <v>1722</v>
      </c>
      <c r="K24" s="47">
        <v>1824</v>
      </c>
      <c r="L24" s="46">
        <v>879.38</v>
      </c>
      <c r="M24" s="46">
        <v>0</v>
      </c>
      <c r="N24" s="46">
        <v>0</v>
      </c>
      <c r="O24" s="46">
        <v>0</v>
      </c>
      <c r="P24" s="46">
        <v>8687.34</v>
      </c>
      <c r="Q24" s="46">
        <v>0</v>
      </c>
      <c r="R24" s="46">
        <f>+SUM(H24:P24)</f>
        <v>16769.37</v>
      </c>
      <c r="S24" s="46">
        <f>SUM(G24+Q24-R24)</f>
        <v>43230.630000000005</v>
      </c>
    </row>
    <row r="25" spans="1:19" s="18" customFormat="1" ht="12" x14ac:dyDescent="0.2">
      <c r="A25" s="21">
        <v>19</v>
      </c>
      <c r="B25" s="45" t="s">
        <v>247</v>
      </c>
      <c r="C25" s="45" t="s">
        <v>248</v>
      </c>
      <c r="D25" s="44" t="s">
        <v>29</v>
      </c>
      <c r="E25" s="45" t="s">
        <v>43</v>
      </c>
      <c r="F25" s="43" t="s">
        <v>26</v>
      </c>
      <c r="G25" s="46">
        <v>88000</v>
      </c>
      <c r="H25" s="46">
        <v>9282.74</v>
      </c>
      <c r="I25" s="46">
        <v>210</v>
      </c>
      <c r="J25" s="47">
        <v>2525.6</v>
      </c>
      <c r="K25" s="47">
        <v>2675.2</v>
      </c>
      <c r="L25" s="46">
        <v>2413.9225000000001</v>
      </c>
      <c r="M25" s="46">
        <v>0</v>
      </c>
      <c r="N25" s="46">
        <v>0</v>
      </c>
      <c r="O25" s="46">
        <v>0</v>
      </c>
      <c r="P25" s="46">
        <v>13571.64</v>
      </c>
      <c r="Q25" s="46">
        <v>0</v>
      </c>
      <c r="R25" s="46">
        <f>+SUM(H25:P25)</f>
        <v>30679.102500000001</v>
      </c>
      <c r="S25" s="46">
        <f>SUM(G25+Q25-R25)</f>
        <v>57320.897499999999</v>
      </c>
    </row>
    <row r="26" spans="1:19" s="18" customFormat="1" ht="12" x14ac:dyDescent="0.2">
      <c r="A26" s="22">
        <v>20</v>
      </c>
      <c r="B26" s="49" t="s">
        <v>262</v>
      </c>
      <c r="C26" s="44" t="s">
        <v>48</v>
      </c>
      <c r="D26" s="44" t="s">
        <v>29</v>
      </c>
      <c r="E26" s="45" t="s">
        <v>43</v>
      </c>
      <c r="F26" s="43" t="s">
        <v>30</v>
      </c>
      <c r="G26" s="48">
        <v>25000</v>
      </c>
      <c r="H26" s="46">
        <v>0</v>
      </c>
      <c r="I26" s="46">
        <v>50</v>
      </c>
      <c r="J26" s="47">
        <v>717.5</v>
      </c>
      <c r="K26" s="47">
        <v>760</v>
      </c>
      <c r="L26" s="46">
        <v>0</v>
      </c>
      <c r="M26" s="46">
        <v>0</v>
      </c>
      <c r="N26" s="46">
        <v>0</v>
      </c>
      <c r="O26" s="46">
        <v>0</v>
      </c>
      <c r="P26" s="46">
        <v>8406.49</v>
      </c>
      <c r="Q26" s="46">
        <v>0</v>
      </c>
      <c r="R26" s="46">
        <f>+SUM(H26:P26)</f>
        <v>9933.99</v>
      </c>
      <c r="S26" s="46">
        <f>SUM(G26+Q26-R26)</f>
        <v>15066.01</v>
      </c>
    </row>
    <row r="27" spans="1:19" s="18" customFormat="1" ht="12" x14ac:dyDescent="0.2">
      <c r="A27" s="21">
        <v>21</v>
      </c>
      <c r="B27" s="44" t="s">
        <v>49</v>
      </c>
      <c r="C27" s="44" t="s">
        <v>50</v>
      </c>
      <c r="D27" s="44" t="s">
        <v>29</v>
      </c>
      <c r="E27" s="45" t="s">
        <v>43</v>
      </c>
      <c r="F27" s="43" t="s">
        <v>30</v>
      </c>
      <c r="G27" s="48">
        <v>65000</v>
      </c>
      <c r="H27" s="46">
        <v>4427.55</v>
      </c>
      <c r="I27" s="46">
        <v>50</v>
      </c>
      <c r="J27" s="47">
        <v>1865.5</v>
      </c>
      <c r="K27" s="47">
        <v>1976</v>
      </c>
      <c r="L27" s="46">
        <v>0</v>
      </c>
      <c r="M27" s="46">
        <v>0</v>
      </c>
      <c r="N27" s="46">
        <v>9360.94</v>
      </c>
      <c r="O27" s="46">
        <v>200</v>
      </c>
      <c r="P27" s="46">
        <v>0</v>
      </c>
      <c r="Q27" s="46">
        <v>0</v>
      </c>
      <c r="R27" s="46">
        <f>+SUM(H27:P27)</f>
        <v>17879.989999999998</v>
      </c>
      <c r="S27" s="46">
        <f>SUM(G27+Q27-R27)</f>
        <v>47120.01</v>
      </c>
    </row>
    <row r="28" spans="1:19" s="18" customFormat="1" ht="12" x14ac:dyDescent="0.2">
      <c r="A28" s="22">
        <v>22</v>
      </c>
      <c r="B28" s="45" t="s">
        <v>51</v>
      </c>
      <c r="C28" s="45" t="s">
        <v>339</v>
      </c>
      <c r="D28" s="44" t="s">
        <v>29</v>
      </c>
      <c r="E28" s="45" t="s">
        <v>43</v>
      </c>
      <c r="F28" s="43" t="s">
        <v>26</v>
      </c>
      <c r="G28" s="46">
        <v>70000</v>
      </c>
      <c r="H28" s="46">
        <v>5368.45</v>
      </c>
      <c r="I28" s="46">
        <v>50</v>
      </c>
      <c r="J28" s="47">
        <v>2009</v>
      </c>
      <c r="K28" s="47">
        <v>2128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f>+SUM(H28:P28)</f>
        <v>9555.4500000000007</v>
      </c>
      <c r="S28" s="46">
        <f>SUM(G28+Q28-R28)</f>
        <v>60444.55</v>
      </c>
    </row>
    <row r="29" spans="1:19" s="18" customFormat="1" ht="12" x14ac:dyDescent="0.2">
      <c r="A29" s="21">
        <v>23</v>
      </c>
      <c r="B29" s="45" t="s">
        <v>52</v>
      </c>
      <c r="C29" s="45" t="s">
        <v>53</v>
      </c>
      <c r="D29" s="44" t="s">
        <v>29</v>
      </c>
      <c r="E29" s="45" t="s">
        <v>54</v>
      </c>
      <c r="F29" s="43" t="s">
        <v>30</v>
      </c>
      <c r="G29" s="46">
        <v>170000</v>
      </c>
      <c r="H29" s="46">
        <v>28232.799999999999</v>
      </c>
      <c r="I29" s="46">
        <v>50</v>
      </c>
      <c r="J29" s="47">
        <v>4879</v>
      </c>
      <c r="K29" s="47">
        <v>4943.8</v>
      </c>
      <c r="L29" s="46">
        <v>1534.54</v>
      </c>
      <c r="M29" s="46">
        <v>1577.45</v>
      </c>
      <c r="N29" s="46">
        <v>0</v>
      </c>
      <c r="O29" s="46">
        <v>200</v>
      </c>
      <c r="P29" s="46">
        <v>17039.310000000001</v>
      </c>
      <c r="Q29" s="46">
        <v>0</v>
      </c>
      <c r="R29" s="46">
        <f>+SUM(H29:P29)</f>
        <v>58456.900000000009</v>
      </c>
      <c r="S29" s="46">
        <f>SUM(G29+Q29-R29)</f>
        <v>111543.09999999999</v>
      </c>
    </row>
    <row r="30" spans="1:19" s="18" customFormat="1" ht="12" x14ac:dyDescent="0.2">
      <c r="A30" s="22">
        <v>24</v>
      </c>
      <c r="B30" s="45" t="s">
        <v>55</v>
      </c>
      <c r="C30" s="45" t="s">
        <v>41</v>
      </c>
      <c r="D30" s="44" t="s">
        <v>29</v>
      </c>
      <c r="E30" s="45" t="s">
        <v>54</v>
      </c>
      <c r="F30" s="43" t="s">
        <v>30</v>
      </c>
      <c r="G30" s="46">
        <v>32000</v>
      </c>
      <c r="H30" s="46">
        <v>0</v>
      </c>
      <c r="I30" s="46">
        <v>90</v>
      </c>
      <c r="J30" s="47">
        <v>918.4</v>
      </c>
      <c r="K30" s="47">
        <v>972.8</v>
      </c>
      <c r="L30" s="46">
        <v>2198.4499999999998</v>
      </c>
      <c r="M30" s="46">
        <v>0</v>
      </c>
      <c r="N30" s="46">
        <v>0</v>
      </c>
      <c r="O30" s="46">
        <v>200</v>
      </c>
      <c r="P30" s="46">
        <v>5436.89</v>
      </c>
      <c r="Q30" s="46">
        <v>0</v>
      </c>
      <c r="R30" s="46">
        <f>+SUM(H30:P30)</f>
        <v>9816.5400000000009</v>
      </c>
      <c r="S30" s="46">
        <f>SUM(G30+Q30-R30)</f>
        <v>22183.46</v>
      </c>
    </row>
    <row r="31" spans="1:19" s="18" customFormat="1" ht="12" x14ac:dyDescent="0.2">
      <c r="A31" s="21">
        <v>25</v>
      </c>
      <c r="B31" s="44" t="s">
        <v>254</v>
      </c>
      <c r="C31" s="44" t="s">
        <v>56</v>
      </c>
      <c r="D31" s="44" t="s">
        <v>33</v>
      </c>
      <c r="E31" s="45" t="s">
        <v>54</v>
      </c>
      <c r="F31" s="43" t="s">
        <v>30</v>
      </c>
      <c r="G31" s="46">
        <v>75000</v>
      </c>
      <c r="H31" s="46">
        <v>6309.35</v>
      </c>
      <c r="I31" s="46">
        <v>50</v>
      </c>
      <c r="J31" s="47">
        <v>2152.5</v>
      </c>
      <c r="K31" s="47">
        <v>2280</v>
      </c>
      <c r="L31" s="46">
        <v>1094.8525</v>
      </c>
      <c r="M31" s="46">
        <v>0</v>
      </c>
      <c r="N31" s="46">
        <v>0</v>
      </c>
      <c r="O31" s="46">
        <v>200</v>
      </c>
      <c r="P31" s="46">
        <v>9391.27</v>
      </c>
      <c r="Q31" s="46">
        <v>0</v>
      </c>
      <c r="R31" s="46">
        <f>+SUM(H31:P31)</f>
        <v>21477.9725</v>
      </c>
      <c r="S31" s="46">
        <f>SUM(G31+Q31-R31)</f>
        <v>53522.027499999997</v>
      </c>
    </row>
    <row r="32" spans="1:19" s="18" customFormat="1" ht="12" x14ac:dyDescent="0.2">
      <c r="A32" s="22">
        <v>26</v>
      </c>
      <c r="B32" s="49" t="s">
        <v>57</v>
      </c>
      <c r="C32" s="44" t="s">
        <v>59</v>
      </c>
      <c r="D32" s="44" t="s">
        <v>29</v>
      </c>
      <c r="E32" s="45" t="s">
        <v>54</v>
      </c>
      <c r="F32" s="43" t="s">
        <v>30</v>
      </c>
      <c r="G32" s="48">
        <v>65000</v>
      </c>
      <c r="H32" s="46">
        <v>4427.55</v>
      </c>
      <c r="I32" s="46">
        <v>50</v>
      </c>
      <c r="J32" s="47">
        <v>1865.5</v>
      </c>
      <c r="K32" s="47">
        <v>1976</v>
      </c>
      <c r="L32" s="46">
        <v>1965.4875</v>
      </c>
      <c r="M32" s="46">
        <v>0</v>
      </c>
      <c r="N32" s="46">
        <v>0</v>
      </c>
      <c r="O32" s="46">
        <v>200</v>
      </c>
      <c r="P32" s="46">
        <v>8393.67</v>
      </c>
      <c r="Q32" s="46">
        <v>0</v>
      </c>
      <c r="R32" s="46">
        <f>+SUM(H32:P32)</f>
        <v>18878.207499999997</v>
      </c>
      <c r="S32" s="46">
        <f>SUM(G32+Q32-R32)</f>
        <v>46121.792500000003</v>
      </c>
    </row>
    <row r="33" spans="1:19" s="18" customFormat="1" ht="12" x14ac:dyDescent="0.2">
      <c r="A33" s="21">
        <v>27</v>
      </c>
      <c r="B33" s="44" t="s">
        <v>304</v>
      </c>
      <c r="C33" s="44" t="s">
        <v>60</v>
      </c>
      <c r="D33" s="44" t="s">
        <v>29</v>
      </c>
      <c r="E33" s="45" t="s">
        <v>54</v>
      </c>
      <c r="F33" s="43" t="s">
        <v>30</v>
      </c>
      <c r="G33" s="48">
        <v>65000</v>
      </c>
      <c r="H33" s="46">
        <v>4427.55</v>
      </c>
      <c r="I33" s="46">
        <v>50</v>
      </c>
      <c r="J33" s="47">
        <v>1865.5</v>
      </c>
      <c r="K33" s="47">
        <v>1976</v>
      </c>
      <c r="L33" s="46">
        <v>0</v>
      </c>
      <c r="M33" s="46">
        <v>0</v>
      </c>
      <c r="N33" s="46">
        <v>0</v>
      </c>
      <c r="O33" s="46">
        <v>200</v>
      </c>
      <c r="P33" s="46">
        <v>5000</v>
      </c>
      <c r="Q33" s="46">
        <v>0</v>
      </c>
      <c r="R33" s="46">
        <f>+SUM(H33:P33)</f>
        <v>13519.05</v>
      </c>
      <c r="S33" s="46">
        <f>SUM(G33+Q33-R33)</f>
        <v>51480.95</v>
      </c>
    </row>
    <row r="34" spans="1:19" s="18" customFormat="1" ht="12" x14ac:dyDescent="0.2">
      <c r="A34" s="22">
        <v>28</v>
      </c>
      <c r="B34" s="44" t="s">
        <v>337</v>
      </c>
      <c r="C34" s="44" t="s">
        <v>41</v>
      </c>
      <c r="D34" s="44" t="s">
        <v>29</v>
      </c>
      <c r="E34" s="45" t="s">
        <v>54</v>
      </c>
      <c r="F34" s="43" t="s">
        <v>30</v>
      </c>
      <c r="G34" s="48">
        <v>32000</v>
      </c>
      <c r="H34" s="46">
        <v>0</v>
      </c>
      <c r="I34" s="46">
        <v>50</v>
      </c>
      <c r="J34" s="47">
        <v>918.4</v>
      </c>
      <c r="K34" s="47">
        <v>972.8</v>
      </c>
      <c r="L34" s="46">
        <v>0</v>
      </c>
      <c r="M34" s="46">
        <v>0</v>
      </c>
      <c r="N34" s="46">
        <v>0</v>
      </c>
      <c r="O34" s="46">
        <v>200</v>
      </c>
      <c r="P34" s="46"/>
      <c r="Q34" s="46">
        <v>0</v>
      </c>
      <c r="R34" s="46">
        <f>+SUM(H34:P34)</f>
        <v>2141.1999999999998</v>
      </c>
      <c r="S34" s="46">
        <f>SUM(G34+Q34-R34)</f>
        <v>29858.799999999999</v>
      </c>
    </row>
    <row r="35" spans="1:19" s="18" customFormat="1" ht="12" x14ac:dyDescent="0.2">
      <c r="A35" s="21">
        <v>29</v>
      </c>
      <c r="B35" s="44" t="s">
        <v>270</v>
      </c>
      <c r="C35" s="44" t="s">
        <v>62</v>
      </c>
      <c r="D35" s="44" t="s">
        <v>29</v>
      </c>
      <c r="E35" s="45" t="s">
        <v>63</v>
      </c>
      <c r="F35" s="43" t="s">
        <v>30</v>
      </c>
      <c r="G35" s="48">
        <v>170000</v>
      </c>
      <c r="H35" s="46">
        <v>28232.799999999999</v>
      </c>
      <c r="I35" s="46">
        <v>50</v>
      </c>
      <c r="J35" s="47">
        <v>4879</v>
      </c>
      <c r="K35" s="47">
        <v>4943.8</v>
      </c>
      <c r="L35" s="46">
        <v>0</v>
      </c>
      <c r="M35" s="46">
        <v>1577.45</v>
      </c>
      <c r="N35" s="46">
        <v>0</v>
      </c>
      <c r="O35" s="46">
        <v>200</v>
      </c>
      <c r="P35" s="46">
        <v>10553.58</v>
      </c>
      <c r="Q35" s="46">
        <v>0</v>
      </c>
      <c r="R35" s="46">
        <f>+SUM(H35:P35)</f>
        <v>50436.630000000005</v>
      </c>
      <c r="S35" s="46">
        <f>SUM(G35+Q35-R35)</f>
        <v>119563.37</v>
      </c>
    </row>
    <row r="36" spans="1:19" s="18" customFormat="1" ht="12" x14ac:dyDescent="0.2">
      <c r="A36" s="22">
        <v>30</v>
      </c>
      <c r="B36" s="45" t="s">
        <v>204</v>
      </c>
      <c r="C36" s="45" t="s">
        <v>37</v>
      </c>
      <c r="D36" s="44" t="s">
        <v>33</v>
      </c>
      <c r="E36" s="45" t="s">
        <v>63</v>
      </c>
      <c r="F36" s="43" t="s">
        <v>30</v>
      </c>
      <c r="G36" s="46">
        <v>55000</v>
      </c>
      <c r="H36" s="46">
        <v>2323.06</v>
      </c>
      <c r="I36" s="46">
        <v>170</v>
      </c>
      <c r="J36" s="47">
        <v>1578.5</v>
      </c>
      <c r="K36" s="47">
        <v>1672</v>
      </c>
      <c r="L36" s="46">
        <v>879.38</v>
      </c>
      <c r="M36" s="46">
        <v>1577.45</v>
      </c>
      <c r="N36" s="46">
        <v>0</v>
      </c>
      <c r="O36" s="46">
        <v>200</v>
      </c>
      <c r="P36" s="46">
        <v>15454.24</v>
      </c>
      <c r="Q36" s="46">
        <v>0</v>
      </c>
      <c r="R36" s="46">
        <f>+SUM(H36:P36)</f>
        <v>23854.629999999997</v>
      </c>
      <c r="S36" s="46">
        <f>SUM(G36+Q36-R36)</f>
        <v>31145.370000000003</v>
      </c>
    </row>
    <row r="37" spans="1:19" s="18" customFormat="1" ht="12" x14ac:dyDescent="0.2">
      <c r="A37" s="21">
        <v>31</v>
      </c>
      <c r="B37" s="44" t="s">
        <v>252</v>
      </c>
      <c r="C37" s="44" t="s">
        <v>253</v>
      </c>
      <c r="D37" s="44" t="s">
        <v>29</v>
      </c>
      <c r="E37" s="45" t="s">
        <v>63</v>
      </c>
      <c r="F37" s="43" t="s">
        <v>26</v>
      </c>
      <c r="G37" s="46">
        <v>55000</v>
      </c>
      <c r="H37" s="46">
        <v>2323.06</v>
      </c>
      <c r="I37" s="46">
        <v>50</v>
      </c>
      <c r="J37" s="47">
        <v>1578.5</v>
      </c>
      <c r="K37" s="47">
        <v>1672</v>
      </c>
      <c r="L37" s="46">
        <v>0</v>
      </c>
      <c r="M37" s="46">
        <v>1577.45</v>
      </c>
      <c r="N37" s="46">
        <v>0</v>
      </c>
      <c r="O37" s="46">
        <v>200</v>
      </c>
      <c r="P37" s="46">
        <v>12579.5</v>
      </c>
      <c r="Q37" s="46">
        <v>0</v>
      </c>
      <c r="R37" s="46">
        <f>+SUM(H37:P37)</f>
        <v>19980.509999999998</v>
      </c>
      <c r="S37" s="46">
        <f>SUM(G37+Q37-R37)</f>
        <v>35019.490000000005</v>
      </c>
    </row>
    <row r="38" spans="1:19" s="18" customFormat="1" ht="12" x14ac:dyDescent="0.2">
      <c r="A38" s="22">
        <v>32</v>
      </c>
      <c r="B38" s="44" t="s">
        <v>64</v>
      </c>
      <c r="C38" s="44" t="s">
        <v>65</v>
      </c>
      <c r="D38" s="44" t="s">
        <v>29</v>
      </c>
      <c r="E38" s="45" t="s">
        <v>63</v>
      </c>
      <c r="F38" s="43" t="s">
        <v>26</v>
      </c>
      <c r="G38" s="48">
        <v>25000</v>
      </c>
      <c r="H38" s="46">
        <v>0</v>
      </c>
      <c r="I38" s="46">
        <v>50</v>
      </c>
      <c r="J38" s="47">
        <v>717.5</v>
      </c>
      <c r="K38" s="47">
        <v>760</v>
      </c>
      <c r="L38" s="46">
        <v>0</v>
      </c>
      <c r="M38" s="46">
        <v>0</v>
      </c>
      <c r="N38" s="46">
        <v>0</v>
      </c>
      <c r="O38" s="46">
        <v>0</v>
      </c>
      <c r="P38" s="46">
        <v>3366.34</v>
      </c>
      <c r="Q38" s="46">
        <v>0</v>
      </c>
      <c r="R38" s="46">
        <f>+SUM(H38:P38)</f>
        <v>4893.84</v>
      </c>
      <c r="S38" s="46">
        <f>SUM(G38+Q38-R38)</f>
        <v>20106.16</v>
      </c>
    </row>
    <row r="39" spans="1:19" s="18" customFormat="1" ht="12" x14ac:dyDescent="0.2">
      <c r="A39" s="21">
        <v>33</v>
      </c>
      <c r="B39" s="44" t="s">
        <v>66</v>
      </c>
      <c r="C39" s="44" t="s">
        <v>67</v>
      </c>
      <c r="D39" s="44" t="s">
        <v>29</v>
      </c>
      <c r="E39" s="45" t="s">
        <v>63</v>
      </c>
      <c r="F39" s="43" t="s">
        <v>30</v>
      </c>
      <c r="G39" s="48">
        <v>50000</v>
      </c>
      <c r="H39" s="46">
        <v>1854</v>
      </c>
      <c r="I39" s="46">
        <v>50</v>
      </c>
      <c r="J39" s="47">
        <v>1435</v>
      </c>
      <c r="K39" s="47">
        <v>1520</v>
      </c>
      <c r="L39" s="46">
        <v>1310.325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f>+SUM(H39:P39)</f>
        <v>6169.3249999999998</v>
      </c>
      <c r="S39" s="46">
        <f>SUM(G39+Q39-R39)</f>
        <v>43830.675000000003</v>
      </c>
    </row>
    <row r="40" spans="1:19" s="18" customFormat="1" ht="12" x14ac:dyDescent="0.2">
      <c r="A40" s="22">
        <v>34</v>
      </c>
      <c r="B40" s="44" t="s">
        <v>313</v>
      </c>
      <c r="C40" s="44" t="s">
        <v>68</v>
      </c>
      <c r="D40" s="44" t="s">
        <v>29</v>
      </c>
      <c r="E40" s="45" t="s">
        <v>63</v>
      </c>
      <c r="F40" s="43" t="s">
        <v>30</v>
      </c>
      <c r="G40" s="48">
        <v>30000</v>
      </c>
      <c r="H40" s="46">
        <v>0</v>
      </c>
      <c r="I40" s="46">
        <v>50</v>
      </c>
      <c r="J40" s="47">
        <v>861</v>
      </c>
      <c r="K40" s="47">
        <v>912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f>+SUM(H40:P40)</f>
        <v>1823</v>
      </c>
      <c r="S40" s="46">
        <f>SUM(G40+Q40-R40)</f>
        <v>28177</v>
      </c>
    </row>
    <row r="41" spans="1:19" s="18" customFormat="1" ht="12" x14ac:dyDescent="0.2">
      <c r="A41" s="21">
        <v>35</v>
      </c>
      <c r="B41" s="44" t="s">
        <v>327</v>
      </c>
      <c r="C41" s="44" t="s">
        <v>69</v>
      </c>
      <c r="D41" s="44" t="s">
        <v>29</v>
      </c>
      <c r="E41" s="45" t="s">
        <v>63</v>
      </c>
      <c r="F41" s="43" t="s">
        <v>30</v>
      </c>
      <c r="G41" s="48">
        <v>32000</v>
      </c>
      <c r="H41" s="46">
        <v>0</v>
      </c>
      <c r="I41" s="46">
        <v>50</v>
      </c>
      <c r="J41" s="47">
        <v>918.4</v>
      </c>
      <c r="K41" s="47">
        <v>972.8</v>
      </c>
      <c r="L41" s="46">
        <v>439.69</v>
      </c>
      <c r="M41" s="46">
        <v>0</v>
      </c>
      <c r="N41" s="46">
        <v>0</v>
      </c>
      <c r="O41" s="46">
        <v>0</v>
      </c>
      <c r="P41" s="46">
        <v>5180.33</v>
      </c>
      <c r="Q41" s="46">
        <v>0</v>
      </c>
      <c r="R41" s="46">
        <f>+SUM(H41:P41)</f>
        <v>7561.2199999999993</v>
      </c>
      <c r="S41" s="46">
        <f>SUM(G41+Q41-R41)</f>
        <v>24438.78</v>
      </c>
    </row>
    <row r="42" spans="1:19" s="18" customFormat="1" ht="12" x14ac:dyDescent="0.2">
      <c r="A42" s="22">
        <v>36</v>
      </c>
      <c r="B42" s="44" t="s">
        <v>70</v>
      </c>
      <c r="C42" s="44" t="s">
        <v>37</v>
      </c>
      <c r="D42" s="44" t="s">
        <v>29</v>
      </c>
      <c r="E42" s="45" t="s">
        <v>63</v>
      </c>
      <c r="F42" s="43" t="s">
        <v>30</v>
      </c>
      <c r="G42" s="48">
        <v>40000</v>
      </c>
      <c r="H42" s="46">
        <v>442.65</v>
      </c>
      <c r="I42" s="46">
        <v>50</v>
      </c>
      <c r="J42" s="47">
        <v>1148</v>
      </c>
      <c r="K42" s="47">
        <v>1216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f>+SUM(H42:P42)</f>
        <v>2856.65</v>
      </c>
      <c r="S42" s="46">
        <f>SUM(G42+Q42-R42)</f>
        <v>37143.35</v>
      </c>
    </row>
    <row r="43" spans="1:19" s="18" customFormat="1" ht="12" x14ac:dyDescent="0.2">
      <c r="A43" s="21">
        <v>37</v>
      </c>
      <c r="B43" s="44" t="s">
        <v>71</v>
      </c>
      <c r="C43" s="44" t="s">
        <v>189</v>
      </c>
      <c r="D43" s="44" t="s">
        <v>29</v>
      </c>
      <c r="E43" s="45" t="s">
        <v>63</v>
      </c>
      <c r="F43" s="43" t="s">
        <v>30</v>
      </c>
      <c r="G43" s="48">
        <v>30000</v>
      </c>
      <c r="H43" s="46">
        <v>0</v>
      </c>
      <c r="I43" s="46">
        <v>50</v>
      </c>
      <c r="J43" s="47">
        <v>861</v>
      </c>
      <c r="K43" s="47">
        <v>912</v>
      </c>
      <c r="L43" s="46">
        <v>0</v>
      </c>
      <c r="M43" s="46">
        <v>0</v>
      </c>
      <c r="N43" s="46">
        <v>0</v>
      </c>
      <c r="O43" s="46">
        <v>0</v>
      </c>
      <c r="P43" s="46">
        <v>5000</v>
      </c>
      <c r="Q43" s="46">
        <v>0</v>
      </c>
      <c r="R43" s="46">
        <f>+SUM(H43:P43)</f>
        <v>6823</v>
      </c>
      <c r="S43" s="46">
        <f>SUM(G43+Q43-R43)</f>
        <v>23177</v>
      </c>
    </row>
    <row r="44" spans="1:19" s="18" customFormat="1" ht="12" x14ac:dyDescent="0.2">
      <c r="A44" s="22">
        <v>38</v>
      </c>
      <c r="B44" s="45" t="s">
        <v>72</v>
      </c>
      <c r="C44" s="45" t="s">
        <v>37</v>
      </c>
      <c r="D44" s="44" t="s">
        <v>29</v>
      </c>
      <c r="E44" s="45" t="s">
        <v>63</v>
      </c>
      <c r="F44" s="43" t="s">
        <v>30</v>
      </c>
      <c r="G44" s="46">
        <v>55000</v>
      </c>
      <c r="H44" s="46">
        <v>2323.06</v>
      </c>
      <c r="I44" s="46">
        <v>50</v>
      </c>
      <c r="J44" s="47">
        <v>1578.5</v>
      </c>
      <c r="K44" s="47">
        <v>1672</v>
      </c>
      <c r="L44" s="46">
        <v>0</v>
      </c>
      <c r="M44" s="46">
        <v>1577.45</v>
      </c>
      <c r="N44" s="46">
        <v>0</v>
      </c>
      <c r="O44" s="46">
        <v>200</v>
      </c>
      <c r="P44" s="46">
        <v>0</v>
      </c>
      <c r="Q44" s="46">
        <v>0</v>
      </c>
      <c r="R44" s="46">
        <f>+SUM(H44:P44)</f>
        <v>7401.0099999999993</v>
      </c>
      <c r="S44" s="46">
        <f>SUM(G44+Q44-R44)</f>
        <v>47598.99</v>
      </c>
    </row>
    <row r="45" spans="1:19" s="18" customFormat="1" ht="12" x14ac:dyDescent="0.2">
      <c r="A45" s="21">
        <v>39</v>
      </c>
      <c r="B45" s="49" t="s">
        <v>258</v>
      </c>
      <c r="C45" s="44" t="s">
        <v>73</v>
      </c>
      <c r="D45" s="44" t="s">
        <v>29</v>
      </c>
      <c r="E45" s="45" t="s">
        <v>74</v>
      </c>
      <c r="F45" s="43" t="s">
        <v>30</v>
      </c>
      <c r="G45" s="48">
        <v>170000</v>
      </c>
      <c r="H45" s="46">
        <v>28627.24</v>
      </c>
      <c r="I45" s="46">
        <v>50</v>
      </c>
      <c r="J45" s="47">
        <v>4879</v>
      </c>
      <c r="K45" s="47">
        <v>4943.8</v>
      </c>
      <c r="L45" s="46">
        <v>14334.69</v>
      </c>
      <c r="M45" s="46">
        <v>0</v>
      </c>
      <c r="N45" s="46">
        <v>0</v>
      </c>
      <c r="O45" s="46">
        <v>200</v>
      </c>
      <c r="P45" s="46">
        <v>10000</v>
      </c>
      <c r="Q45" s="46">
        <v>0</v>
      </c>
      <c r="R45" s="46">
        <f>+SUM(H45:P45)</f>
        <v>63034.73000000001</v>
      </c>
      <c r="S45" s="46">
        <f>SUM(G45+Q45-R45)</f>
        <v>106965.26999999999</v>
      </c>
    </row>
    <row r="46" spans="1:19" s="18" customFormat="1" ht="12" x14ac:dyDescent="0.2">
      <c r="A46" s="22">
        <v>40</v>
      </c>
      <c r="B46" s="45" t="s">
        <v>217</v>
      </c>
      <c r="C46" s="45" t="s">
        <v>218</v>
      </c>
      <c r="D46" s="44" t="s">
        <v>33</v>
      </c>
      <c r="E46" s="45" t="s">
        <v>74</v>
      </c>
      <c r="F46" s="43" t="s">
        <v>26</v>
      </c>
      <c r="G46" s="46">
        <v>85000</v>
      </c>
      <c r="H46" s="46">
        <v>8577.06</v>
      </c>
      <c r="I46" s="46">
        <v>50</v>
      </c>
      <c r="J46" s="47">
        <v>2439.5</v>
      </c>
      <c r="K46" s="47">
        <v>2584</v>
      </c>
      <c r="L46" s="46">
        <v>2198.4499999999998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f>+SUM(H46:P46)</f>
        <v>15849.009999999998</v>
      </c>
      <c r="S46" s="46">
        <f>SUM(G46+Q46-R46)</f>
        <v>69150.990000000005</v>
      </c>
    </row>
    <row r="47" spans="1:19" s="18" customFormat="1" ht="12" x14ac:dyDescent="0.2">
      <c r="A47" s="21">
        <v>41</v>
      </c>
      <c r="B47" s="45" t="s">
        <v>233</v>
      </c>
      <c r="C47" s="45" t="s">
        <v>75</v>
      </c>
      <c r="D47" s="44" t="s">
        <v>33</v>
      </c>
      <c r="E47" s="45" t="s">
        <v>74</v>
      </c>
      <c r="F47" s="43" t="s">
        <v>30</v>
      </c>
      <c r="G47" s="46">
        <v>85000</v>
      </c>
      <c r="H47" s="46">
        <v>8182.63</v>
      </c>
      <c r="I47" s="46">
        <v>90</v>
      </c>
      <c r="J47" s="47">
        <v>2439.5</v>
      </c>
      <c r="K47" s="47">
        <v>2584</v>
      </c>
      <c r="L47" s="46">
        <v>1974.2325000000001</v>
      </c>
      <c r="M47" s="46">
        <v>1577.45</v>
      </c>
      <c r="N47" s="46">
        <v>0</v>
      </c>
      <c r="O47" s="46">
        <v>200</v>
      </c>
      <c r="P47" s="46">
        <v>5000</v>
      </c>
      <c r="Q47" s="46">
        <v>0</v>
      </c>
      <c r="R47" s="46">
        <f>+SUM(H47:P47)</f>
        <v>22047.8125</v>
      </c>
      <c r="S47" s="46">
        <f>SUM(G47+Q47-R47)</f>
        <v>62952.1875</v>
      </c>
    </row>
    <row r="48" spans="1:19" s="18" customFormat="1" ht="12" x14ac:dyDescent="0.2">
      <c r="A48" s="22">
        <v>42</v>
      </c>
      <c r="B48" s="45" t="s">
        <v>240</v>
      </c>
      <c r="C48" s="45" t="s">
        <v>75</v>
      </c>
      <c r="D48" s="44" t="s">
        <v>33</v>
      </c>
      <c r="E48" s="45" t="s">
        <v>74</v>
      </c>
      <c r="F48" s="43" t="s">
        <v>30</v>
      </c>
      <c r="G48" s="46">
        <v>85000</v>
      </c>
      <c r="H48" s="46">
        <v>8182.63</v>
      </c>
      <c r="I48" s="46">
        <v>130</v>
      </c>
      <c r="J48" s="47">
        <v>2439.5</v>
      </c>
      <c r="K48" s="47">
        <v>2584</v>
      </c>
      <c r="L48" s="46">
        <v>7035.04</v>
      </c>
      <c r="M48" s="46">
        <v>1577.45</v>
      </c>
      <c r="N48" s="46">
        <v>0</v>
      </c>
      <c r="O48" s="46">
        <v>200</v>
      </c>
      <c r="P48" s="46">
        <v>6076</v>
      </c>
      <c r="Q48" s="46">
        <v>0</v>
      </c>
      <c r="R48" s="46">
        <f>+SUM(H48:P48)</f>
        <v>28224.620000000003</v>
      </c>
      <c r="S48" s="46">
        <f>SUM(G48+Q48-R48)</f>
        <v>56775.38</v>
      </c>
    </row>
    <row r="49" spans="1:19" s="18" customFormat="1" ht="12" x14ac:dyDescent="0.2">
      <c r="A49" s="21">
        <v>43</v>
      </c>
      <c r="B49" s="44" t="s">
        <v>76</v>
      </c>
      <c r="C49" s="44" t="s">
        <v>305</v>
      </c>
      <c r="D49" s="44" t="s">
        <v>29</v>
      </c>
      <c r="E49" s="45" t="s">
        <v>74</v>
      </c>
      <c r="F49" s="43" t="s">
        <v>30</v>
      </c>
      <c r="G49" s="48">
        <v>47000</v>
      </c>
      <c r="H49" s="46">
        <v>1193.98</v>
      </c>
      <c r="I49" s="46">
        <v>50</v>
      </c>
      <c r="J49" s="47">
        <v>1348.9</v>
      </c>
      <c r="K49" s="47">
        <v>1428.8</v>
      </c>
      <c r="L49" s="46">
        <v>1974.2325000000001</v>
      </c>
      <c r="M49" s="46">
        <v>1577.45</v>
      </c>
      <c r="N49" s="46">
        <v>0</v>
      </c>
      <c r="O49" s="46">
        <v>200</v>
      </c>
      <c r="P49" s="46">
        <v>4223.0599999999995</v>
      </c>
      <c r="Q49" s="46">
        <v>0</v>
      </c>
      <c r="R49" s="46">
        <f>+SUM(H49:P49)</f>
        <v>11996.422500000001</v>
      </c>
      <c r="S49" s="46">
        <f>SUM(G49+Q49-R49)</f>
        <v>35003.577499999999</v>
      </c>
    </row>
    <row r="50" spans="1:19" s="18" customFormat="1" ht="12" x14ac:dyDescent="0.2">
      <c r="A50" s="22">
        <v>44</v>
      </c>
      <c r="B50" s="44" t="s">
        <v>314</v>
      </c>
      <c r="C50" s="44" t="s">
        <v>77</v>
      </c>
      <c r="D50" s="44" t="s">
        <v>29</v>
      </c>
      <c r="E50" s="45" t="s">
        <v>74</v>
      </c>
      <c r="F50" s="43" t="s">
        <v>30</v>
      </c>
      <c r="G50" s="48">
        <v>85000</v>
      </c>
      <c r="H50" s="46">
        <v>8577.06</v>
      </c>
      <c r="I50" s="46">
        <v>50</v>
      </c>
      <c r="J50" s="47">
        <v>2439.5</v>
      </c>
      <c r="K50" s="47">
        <v>2584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f>+SUM(H50:P50)</f>
        <v>13650.56</v>
      </c>
      <c r="S50" s="46">
        <f>SUM(G50+Q50-R50)</f>
        <v>71349.440000000002</v>
      </c>
    </row>
    <row r="51" spans="1:19" s="18" customFormat="1" ht="12" x14ac:dyDescent="0.2">
      <c r="A51" s="21">
        <v>45</v>
      </c>
      <c r="B51" s="44" t="s">
        <v>78</v>
      </c>
      <c r="C51" s="44" t="s">
        <v>79</v>
      </c>
      <c r="D51" s="44" t="s">
        <v>29</v>
      </c>
      <c r="E51" s="45" t="s">
        <v>74</v>
      </c>
      <c r="F51" s="43" t="s">
        <v>26</v>
      </c>
      <c r="G51" s="48">
        <v>60000</v>
      </c>
      <c r="H51" s="46">
        <v>3486.65</v>
      </c>
      <c r="I51" s="46">
        <v>50</v>
      </c>
      <c r="J51" s="47">
        <v>1722</v>
      </c>
      <c r="K51" s="47">
        <v>1824</v>
      </c>
      <c r="L51" s="46">
        <v>0</v>
      </c>
      <c r="M51" s="46">
        <v>0</v>
      </c>
      <c r="N51" s="46">
        <v>0</v>
      </c>
      <c r="O51" s="46">
        <v>200</v>
      </c>
      <c r="P51" s="46">
        <v>0</v>
      </c>
      <c r="Q51" s="46">
        <v>0</v>
      </c>
      <c r="R51" s="46">
        <f>+SUM(H51:P51)</f>
        <v>7282.65</v>
      </c>
      <c r="S51" s="46">
        <f>SUM(G51+Q51-R51)</f>
        <v>52717.35</v>
      </c>
    </row>
    <row r="52" spans="1:19" s="18" customFormat="1" ht="12" x14ac:dyDescent="0.2">
      <c r="A52" s="22">
        <v>46</v>
      </c>
      <c r="B52" s="44" t="s">
        <v>316</v>
      </c>
      <c r="C52" s="44" t="s">
        <v>69</v>
      </c>
      <c r="D52" s="44" t="s">
        <v>29</v>
      </c>
      <c r="E52" s="45" t="s">
        <v>74</v>
      </c>
      <c r="F52" s="43" t="s">
        <v>30</v>
      </c>
      <c r="G52" s="48">
        <v>30000</v>
      </c>
      <c r="H52" s="46">
        <v>0</v>
      </c>
      <c r="I52" s="46">
        <v>50</v>
      </c>
      <c r="J52" s="47">
        <v>861</v>
      </c>
      <c r="K52" s="47">
        <v>912</v>
      </c>
      <c r="L52" s="46">
        <v>0</v>
      </c>
      <c r="M52" s="46">
        <v>0</v>
      </c>
      <c r="N52" s="46">
        <v>0</v>
      </c>
      <c r="O52" s="46">
        <v>200</v>
      </c>
      <c r="P52" s="46">
        <v>0</v>
      </c>
      <c r="Q52" s="46">
        <v>0</v>
      </c>
      <c r="R52" s="46">
        <f>+SUM(H52:P52)</f>
        <v>2023</v>
      </c>
      <c r="S52" s="46">
        <f>SUM(G52+Q52-R52)</f>
        <v>27977</v>
      </c>
    </row>
    <row r="53" spans="1:19" s="18" customFormat="1" ht="12" x14ac:dyDescent="0.2">
      <c r="A53" s="21">
        <v>47</v>
      </c>
      <c r="B53" s="44" t="s">
        <v>321</v>
      </c>
      <c r="C53" s="44" t="s">
        <v>322</v>
      </c>
      <c r="D53" s="44" t="s">
        <v>29</v>
      </c>
      <c r="E53" s="45" t="s">
        <v>74</v>
      </c>
      <c r="F53" s="43" t="s">
        <v>30</v>
      </c>
      <c r="G53" s="48">
        <v>65000</v>
      </c>
      <c r="H53" s="46">
        <v>4112.09</v>
      </c>
      <c r="I53" s="46">
        <v>90</v>
      </c>
      <c r="J53" s="47">
        <v>1865.5</v>
      </c>
      <c r="K53" s="47">
        <v>1976</v>
      </c>
      <c r="L53" s="46">
        <v>1319.07</v>
      </c>
      <c r="M53" s="46">
        <v>1577.45</v>
      </c>
      <c r="N53" s="46">
        <v>0</v>
      </c>
      <c r="O53" s="46">
        <v>200</v>
      </c>
      <c r="P53" s="46">
        <v>4292</v>
      </c>
      <c r="Q53" s="46">
        <v>0</v>
      </c>
      <c r="R53" s="46">
        <f>+SUM(H53:P53)</f>
        <v>15432.11</v>
      </c>
      <c r="S53" s="46">
        <f>SUM(G53+Q53-R53)</f>
        <v>49567.89</v>
      </c>
    </row>
    <row r="54" spans="1:19" s="18" customFormat="1" ht="12" x14ac:dyDescent="0.2">
      <c r="A54" s="22">
        <v>48</v>
      </c>
      <c r="B54" s="44" t="s">
        <v>80</v>
      </c>
      <c r="C54" s="44" t="s">
        <v>35</v>
      </c>
      <c r="D54" s="44" t="s">
        <v>29</v>
      </c>
      <c r="E54" s="45" t="s">
        <v>74</v>
      </c>
      <c r="F54" s="43" t="s">
        <v>26</v>
      </c>
      <c r="G54" s="48">
        <v>25000</v>
      </c>
      <c r="H54" s="46">
        <v>0</v>
      </c>
      <c r="I54" s="46">
        <v>90</v>
      </c>
      <c r="J54" s="47">
        <v>717.5</v>
      </c>
      <c r="K54" s="47">
        <v>760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f>+SUM(H54:P54)</f>
        <v>1567.5</v>
      </c>
      <c r="S54" s="46">
        <f>SUM(G54+Q54-R54)</f>
        <v>23432.5</v>
      </c>
    </row>
    <row r="55" spans="1:19" s="18" customFormat="1" ht="12" x14ac:dyDescent="0.2">
      <c r="A55" s="21">
        <v>49</v>
      </c>
      <c r="B55" s="44" t="s">
        <v>331</v>
      </c>
      <c r="C55" s="44" t="s">
        <v>37</v>
      </c>
      <c r="D55" s="44" t="s">
        <v>29</v>
      </c>
      <c r="E55" s="45" t="s">
        <v>74</v>
      </c>
      <c r="F55" s="43" t="s">
        <v>30</v>
      </c>
      <c r="G55" s="48">
        <v>45000</v>
      </c>
      <c r="H55" s="46">
        <v>1148.33</v>
      </c>
      <c r="I55" s="46">
        <v>50</v>
      </c>
      <c r="J55" s="47">
        <v>1291.5</v>
      </c>
      <c r="K55" s="47">
        <v>1368</v>
      </c>
      <c r="L55" s="46">
        <v>0</v>
      </c>
      <c r="M55" s="46">
        <v>0</v>
      </c>
      <c r="N55" s="46">
        <v>0</v>
      </c>
      <c r="O55" s="46">
        <v>200</v>
      </c>
      <c r="P55" s="46">
        <v>0</v>
      </c>
      <c r="Q55" s="46">
        <v>0</v>
      </c>
      <c r="R55" s="46">
        <f>+SUM(H55:P55)</f>
        <v>4057.83</v>
      </c>
      <c r="S55" s="46">
        <f>SUM(G55+Q55-R55)</f>
        <v>40942.17</v>
      </c>
    </row>
    <row r="56" spans="1:19" s="18" customFormat="1" ht="12" x14ac:dyDescent="0.2">
      <c r="A56" s="22">
        <v>50</v>
      </c>
      <c r="B56" s="44" t="s">
        <v>81</v>
      </c>
      <c r="C56" s="44" t="s">
        <v>79</v>
      </c>
      <c r="D56" s="44" t="s">
        <v>29</v>
      </c>
      <c r="E56" s="45" t="s">
        <v>74</v>
      </c>
      <c r="F56" s="43" t="s">
        <v>30</v>
      </c>
      <c r="G56" s="48">
        <v>65000</v>
      </c>
      <c r="H56" s="46">
        <v>4427.55</v>
      </c>
      <c r="I56" s="46">
        <v>50</v>
      </c>
      <c r="J56" s="47">
        <v>1865.5</v>
      </c>
      <c r="K56" s="47">
        <v>1976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f>+SUM(H56:P56)</f>
        <v>8319.0499999999993</v>
      </c>
      <c r="S56" s="46">
        <f>SUM(G56+Q56-R56)</f>
        <v>56680.95</v>
      </c>
    </row>
    <row r="57" spans="1:19" s="18" customFormat="1" ht="12" x14ac:dyDescent="0.2">
      <c r="A57" s="21">
        <v>51</v>
      </c>
      <c r="B57" s="44" t="s">
        <v>297</v>
      </c>
      <c r="C57" s="44" t="s">
        <v>298</v>
      </c>
      <c r="D57" s="44" t="s">
        <v>29</v>
      </c>
      <c r="E57" s="45" t="s">
        <v>268</v>
      </c>
      <c r="F57" s="43" t="s">
        <v>26</v>
      </c>
      <c r="G57" s="48">
        <v>170000</v>
      </c>
      <c r="H57" s="46">
        <v>28627.24</v>
      </c>
      <c r="I57" s="46">
        <v>50</v>
      </c>
      <c r="J57" s="47">
        <v>4879</v>
      </c>
      <c r="K57" s="47">
        <v>4943.8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f>+SUM(H57:P57)</f>
        <v>38500.040000000008</v>
      </c>
      <c r="S57" s="46">
        <f>SUM(G57+Q57-R57)</f>
        <v>131499.96</v>
      </c>
    </row>
    <row r="58" spans="1:19" s="18" customFormat="1" ht="12" x14ac:dyDescent="0.2">
      <c r="A58" s="22">
        <v>52</v>
      </c>
      <c r="B58" s="45" t="s">
        <v>215</v>
      </c>
      <c r="C58" s="45" t="s">
        <v>84</v>
      </c>
      <c r="D58" s="44" t="s">
        <v>29</v>
      </c>
      <c r="E58" s="45" t="s">
        <v>216</v>
      </c>
      <c r="F58" s="43" t="s">
        <v>26</v>
      </c>
      <c r="G58" s="46">
        <v>42000</v>
      </c>
      <c r="H58" s="46">
        <v>724.92</v>
      </c>
      <c r="I58" s="46">
        <v>90</v>
      </c>
      <c r="J58" s="47">
        <v>1205.4000000000001</v>
      </c>
      <c r="K58" s="47">
        <v>1276.8</v>
      </c>
      <c r="L58" s="46">
        <v>439.69</v>
      </c>
      <c r="M58" s="46">
        <v>0</v>
      </c>
      <c r="N58" s="46">
        <v>0</v>
      </c>
      <c r="O58" s="46">
        <v>200</v>
      </c>
      <c r="P58" s="46">
        <v>1000</v>
      </c>
      <c r="Q58" s="46">
        <v>0</v>
      </c>
      <c r="R58" s="46">
        <f>+SUM(H58:P58)</f>
        <v>4936.8099999999995</v>
      </c>
      <c r="S58" s="46">
        <f>SUM(G58+Q58-R58)</f>
        <v>37063.19</v>
      </c>
    </row>
    <row r="59" spans="1:19" s="18" customFormat="1" ht="12" x14ac:dyDescent="0.2">
      <c r="A59" s="21">
        <v>53</v>
      </c>
      <c r="B59" s="45" t="s">
        <v>220</v>
      </c>
      <c r="C59" s="45" t="s">
        <v>84</v>
      </c>
      <c r="D59" s="44" t="s">
        <v>33</v>
      </c>
      <c r="E59" s="45" t="s">
        <v>216</v>
      </c>
      <c r="F59" s="43" t="s">
        <v>26</v>
      </c>
      <c r="G59" s="46">
        <v>47000</v>
      </c>
      <c r="H59" s="46">
        <v>1193.98</v>
      </c>
      <c r="I59" s="46">
        <v>130</v>
      </c>
      <c r="J59" s="47">
        <v>1348.9</v>
      </c>
      <c r="K59" s="47">
        <v>1428.8</v>
      </c>
      <c r="L59" s="46">
        <v>3077.83</v>
      </c>
      <c r="M59" s="46">
        <v>1577.45</v>
      </c>
      <c r="N59" s="46">
        <v>0</v>
      </c>
      <c r="O59" s="46">
        <v>200</v>
      </c>
      <c r="P59" s="46">
        <v>10502.55</v>
      </c>
      <c r="Q59" s="46"/>
      <c r="R59" s="46">
        <f>+SUM(H59:P59)</f>
        <v>19459.510000000002</v>
      </c>
      <c r="S59" s="46">
        <f>SUM(G59+Q59-R59)</f>
        <v>27540.489999999998</v>
      </c>
    </row>
    <row r="60" spans="1:19" s="18" customFormat="1" ht="12" x14ac:dyDescent="0.2">
      <c r="A60" s="22">
        <v>54</v>
      </c>
      <c r="B60" s="45" t="s">
        <v>249</v>
      </c>
      <c r="C60" s="45" t="s">
        <v>85</v>
      </c>
      <c r="D60" s="44" t="s">
        <v>29</v>
      </c>
      <c r="E60" s="45" t="s">
        <v>216</v>
      </c>
      <c r="F60" s="43" t="s">
        <v>26</v>
      </c>
      <c r="G60" s="46">
        <v>85000</v>
      </c>
      <c r="H60" s="46">
        <v>8182.63</v>
      </c>
      <c r="I60" s="46">
        <v>90</v>
      </c>
      <c r="J60" s="47">
        <v>2439.5</v>
      </c>
      <c r="K60" s="47">
        <v>2584</v>
      </c>
      <c r="L60" s="46">
        <v>2198.4499999999998</v>
      </c>
      <c r="M60" s="46">
        <v>1577.45</v>
      </c>
      <c r="N60" s="46">
        <v>0</v>
      </c>
      <c r="O60" s="46">
        <v>200</v>
      </c>
      <c r="P60" s="46">
        <v>11562.7</v>
      </c>
      <c r="Q60" s="46">
        <v>12245.47</v>
      </c>
      <c r="R60" s="46">
        <f>+SUM(H60:P60)</f>
        <v>28834.730000000003</v>
      </c>
      <c r="S60" s="46">
        <f>SUM(G60+Q60-R60)</f>
        <v>68410.739999999991</v>
      </c>
    </row>
    <row r="61" spans="1:19" s="18" customFormat="1" ht="12" x14ac:dyDescent="0.2">
      <c r="A61" s="21">
        <v>55</v>
      </c>
      <c r="B61" s="44" t="s">
        <v>89</v>
      </c>
      <c r="C61" s="44" t="s">
        <v>90</v>
      </c>
      <c r="D61" s="44" t="s">
        <v>29</v>
      </c>
      <c r="E61" s="45" t="s">
        <v>216</v>
      </c>
      <c r="F61" s="43" t="s">
        <v>30</v>
      </c>
      <c r="G61" s="48">
        <v>50000</v>
      </c>
      <c r="H61" s="46">
        <v>1854</v>
      </c>
      <c r="I61" s="46">
        <v>50</v>
      </c>
      <c r="J61" s="47">
        <v>1435</v>
      </c>
      <c r="K61" s="47">
        <v>1520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f>+SUM(H61:P61)</f>
        <v>4859</v>
      </c>
      <c r="S61" s="46">
        <f>SUM(G61+Q61-R61)</f>
        <v>45141</v>
      </c>
    </row>
    <row r="62" spans="1:19" s="18" customFormat="1" ht="12" x14ac:dyDescent="0.2">
      <c r="A62" s="22">
        <v>56</v>
      </c>
      <c r="B62" s="49" t="s">
        <v>267</v>
      </c>
      <c r="C62" s="44" t="s">
        <v>83</v>
      </c>
      <c r="D62" s="44" t="s">
        <v>29</v>
      </c>
      <c r="E62" s="45" t="s">
        <v>268</v>
      </c>
      <c r="F62" s="43" t="s">
        <v>26</v>
      </c>
      <c r="G62" s="48">
        <v>32000</v>
      </c>
      <c r="H62" s="46">
        <v>0</v>
      </c>
      <c r="I62" s="46">
        <v>50</v>
      </c>
      <c r="J62" s="47">
        <v>918.4</v>
      </c>
      <c r="K62" s="47">
        <v>972.8</v>
      </c>
      <c r="L62" s="46">
        <v>0</v>
      </c>
      <c r="M62" s="46">
        <v>0</v>
      </c>
      <c r="N62" s="46">
        <v>0</v>
      </c>
      <c r="O62" s="46">
        <v>200</v>
      </c>
      <c r="P62" s="46">
        <v>8674.4700000000012</v>
      </c>
      <c r="Q62" s="46">
        <v>4955.24</v>
      </c>
      <c r="R62" s="46">
        <f>+SUM(H62:P62)</f>
        <v>10815.670000000002</v>
      </c>
      <c r="S62" s="46">
        <f>SUM(G62+Q62-R62)</f>
        <v>26139.569999999996</v>
      </c>
    </row>
    <row r="63" spans="1:19" s="18" customFormat="1" ht="12" x14ac:dyDescent="0.2">
      <c r="A63" s="21">
        <v>57</v>
      </c>
      <c r="B63" s="49" t="s">
        <v>269</v>
      </c>
      <c r="C63" s="44" t="s">
        <v>83</v>
      </c>
      <c r="D63" s="44" t="s">
        <v>29</v>
      </c>
      <c r="E63" s="45" t="s">
        <v>268</v>
      </c>
      <c r="F63" s="43" t="s">
        <v>26</v>
      </c>
      <c r="G63" s="48">
        <v>32000</v>
      </c>
      <c r="H63" s="46">
        <v>0</v>
      </c>
      <c r="I63" s="46">
        <v>50</v>
      </c>
      <c r="J63" s="47">
        <v>918.4</v>
      </c>
      <c r="K63" s="47">
        <v>972.8</v>
      </c>
      <c r="L63" s="46">
        <v>0</v>
      </c>
      <c r="M63" s="46">
        <v>0</v>
      </c>
      <c r="N63" s="46">
        <v>0</v>
      </c>
      <c r="O63" s="46">
        <v>200</v>
      </c>
      <c r="P63" s="46">
        <v>3723.06</v>
      </c>
      <c r="Q63" s="46">
        <v>0</v>
      </c>
      <c r="R63" s="46">
        <f>+SUM(H63:P63)</f>
        <v>5864.26</v>
      </c>
      <c r="S63" s="46">
        <f>SUM(G63+Q63-R63)</f>
        <v>26135.739999999998</v>
      </c>
    </row>
    <row r="64" spans="1:19" s="18" customFormat="1" ht="12" x14ac:dyDescent="0.2">
      <c r="A64" s="22">
        <v>58</v>
      </c>
      <c r="B64" s="44" t="s">
        <v>283</v>
      </c>
      <c r="C64" s="44" t="s">
        <v>86</v>
      </c>
      <c r="D64" s="44" t="s">
        <v>29</v>
      </c>
      <c r="E64" s="45" t="s">
        <v>268</v>
      </c>
      <c r="F64" s="43" t="s">
        <v>26</v>
      </c>
      <c r="G64" s="48">
        <v>42000</v>
      </c>
      <c r="H64" s="46">
        <v>724.92</v>
      </c>
      <c r="I64" s="46">
        <v>50</v>
      </c>
      <c r="J64" s="47">
        <v>1205.4000000000001</v>
      </c>
      <c r="K64" s="47">
        <v>1276.8</v>
      </c>
      <c r="L64" s="46">
        <v>0</v>
      </c>
      <c r="M64" s="46">
        <v>0</v>
      </c>
      <c r="N64" s="46">
        <v>0</v>
      </c>
      <c r="O64" s="46">
        <v>200</v>
      </c>
      <c r="P64" s="46">
        <v>7714.73</v>
      </c>
      <c r="Q64" s="46">
        <v>0</v>
      </c>
      <c r="R64" s="46">
        <f>+SUM(H64:P64)</f>
        <v>11171.849999999999</v>
      </c>
      <c r="S64" s="46">
        <f>SUM(G64+Q64-R64)</f>
        <v>30828.15</v>
      </c>
    </row>
    <row r="65" spans="1:19" s="18" customFormat="1" ht="12" x14ac:dyDescent="0.2">
      <c r="A65" s="21">
        <v>59</v>
      </c>
      <c r="B65" s="44" t="s">
        <v>317</v>
      </c>
      <c r="C65" s="44" t="s">
        <v>83</v>
      </c>
      <c r="D65" s="44" t="s">
        <v>29</v>
      </c>
      <c r="E65" s="45" t="s">
        <v>268</v>
      </c>
      <c r="F65" s="43" t="s">
        <v>26</v>
      </c>
      <c r="G65" s="48">
        <v>34000</v>
      </c>
      <c r="H65" s="46">
        <v>0</v>
      </c>
      <c r="I65" s="46">
        <v>50</v>
      </c>
      <c r="J65" s="47">
        <v>975.8</v>
      </c>
      <c r="K65" s="47">
        <v>1033.5999999999999</v>
      </c>
      <c r="L65" s="46">
        <v>1750.0150000000001</v>
      </c>
      <c r="M65" s="46">
        <v>0</v>
      </c>
      <c r="N65" s="46">
        <v>0</v>
      </c>
      <c r="O65" s="46">
        <v>200</v>
      </c>
      <c r="P65" s="46">
        <v>500</v>
      </c>
      <c r="Q65" s="46">
        <v>0</v>
      </c>
      <c r="R65" s="46">
        <f>+SUM(H65:P65)</f>
        <v>4509.415</v>
      </c>
      <c r="S65" s="46">
        <f>SUM(G65+Q65-R65)</f>
        <v>29490.584999999999</v>
      </c>
    </row>
    <row r="66" spans="1:19" s="18" customFormat="1" ht="12" x14ac:dyDescent="0.2">
      <c r="A66" s="22">
        <v>60</v>
      </c>
      <c r="B66" s="44" t="s">
        <v>87</v>
      </c>
      <c r="C66" s="44" t="s">
        <v>69</v>
      </c>
      <c r="D66" s="44" t="s">
        <v>29</v>
      </c>
      <c r="E66" s="45" t="s">
        <v>268</v>
      </c>
      <c r="F66" s="43" t="s">
        <v>26</v>
      </c>
      <c r="G66" s="48">
        <v>30000</v>
      </c>
      <c r="H66" s="46">
        <v>0</v>
      </c>
      <c r="I66" s="46">
        <v>50</v>
      </c>
      <c r="J66" s="47">
        <v>861</v>
      </c>
      <c r="K66" s="47">
        <v>912</v>
      </c>
      <c r="L66" s="46">
        <v>0</v>
      </c>
      <c r="M66" s="46">
        <v>0</v>
      </c>
      <c r="N66" s="46">
        <v>0</v>
      </c>
      <c r="O66" s="46">
        <v>200</v>
      </c>
      <c r="P66" s="46">
        <v>0</v>
      </c>
      <c r="Q66" s="46">
        <v>0</v>
      </c>
      <c r="R66" s="46">
        <f>+SUM(H66:P66)</f>
        <v>2023</v>
      </c>
      <c r="S66" s="46">
        <f>SUM(G66+Q66-R66)</f>
        <v>27977</v>
      </c>
    </row>
    <row r="67" spans="1:19" s="18" customFormat="1" ht="12" x14ac:dyDescent="0.2">
      <c r="A67" s="21">
        <v>61</v>
      </c>
      <c r="B67" s="44" t="s">
        <v>88</v>
      </c>
      <c r="C67" s="44" t="s">
        <v>83</v>
      </c>
      <c r="D67" s="44" t="s">
        <v>29</v>
      </c>
      <c r="E67" s="45" t="s">
        <v>268</v>
      </c>
      <c r="F67" s="43" t="s">
        <v>26</v>
      </c>
      <c r="G67" s="48">
        <v>30000</v>
      </c>
      <c r="H67" s="46">
        <v>0</v>
      </c>
      <c r="I67" s="46">
        <v>50</v>
      </c>
      <c r="J67" s="47">
        <v>861</v>
      </c>
      <c r="K67" s="47">
        <v>912</v>
      </c>
      <c r="L67" s="46">
        <v>0</v>
      </c>
      <c r="M67" s="46">
        <v>0</v>
      </c>
      <c r="N67" s="46">
        <v>0</v>
      </c>
      <c r="O67" s="46">
        <v>200</v>
      </c>
      <c r="P67" s="46">
        <v>0</v>
      </c>
      <c r="Q67" s="46">
        <v>0</v>
      </c>
      <c r="R67" s="46">
        <f>+SUM(H67:P67)</f>
        <v>2023</v>
      </c>
      <c r="S67" s="46">
        <f>SUM(G67+Q67-R67)</f>
        <v>27977</v>
      </c>
    </row>
    <row r="68" spans="1:19" s="18" customFormat="1" ht="12" x14ac:dyDescent="0.2">
      <c r="A68" s="22">
        <v>62</v>
      </c>
      <c r="B68" s="45" t="s">
        <v>91</v>
      </c>
      <c r="C68" s="45" t="s">
        <v>92</v>
      </c>
      <c r="D68" s="44" t="s">
        <v>33</v>
      </c>
      <c r="E68" s="45" t="s">
        <v>93</v>
      </c>
      <c r="F68" s="43" t="s">
        <v>26</v>
      </c>
      <c r="G68" s="46">
        <v>170000</v>
      </c>
      <c r="H68" s="46">
        <v>28627.24</v>
      </c>
      <c r="I68" s="46">
        <v>50</v>
      </c>
      <c r="J68" s="47">
        <v>4879</v>
      </c>
      <c r="K68" s="47">
        <v>4943.8</v>
      </c>
      <c r="L68" s="46">
        <f>1986.06+879.38</f>
        <v>2865.44</v>
      </c>
      <c r="M68" s="46">
        <v>0</v>
      </c>
      <c r="N68" s="46">
        <v>0</v>
      </c>
      <c r="O68" s="46">
        <v>200</v>
      </c>
      <c r="P68" s="46">
        <v>30851.49</v>
      </c>
      <c r="Q68" s="46">
        <v>0</v>
      </c>
      <c r="R68" s="46">
        <f>+SUM(H68:P68)</f>
        <v>72416.970000000016</v>
      </c>
      <c r="S68" s="46">
        <f>SUM(G68+Q68-R68)</f>
        <v>97583.029999999984</v>
      </c>
    </row>
    <row r="69" spans="1:19" s="18" customFormat="1" ht="12" x14ac:dyDescent="0.2">
      <c r="A69" s="21">
        <v>63</v>
      </c>
      <c r="B69" s="45" t="s">
        <v>241</v>
      </c>
      <c r="C69" s="45" t="s">
        <v>242</v>
      </c>
      <c r="D69" s="44" t="s">
        <v>29</v>
      </c>
      <c r="E69" s="45" t="s">
        <v>93</v>
      </c>
      <c r="F69" s="43" t="s">
        <v>30</v>
      </c>
      <c r="G69" s="46">
        <v>85000</v>
      </c>
      <c r="H69" s="46">
        <v>8577.06</v>
      </c>
      <c r="I69" s="46">
        <v>90</v>
      </c>
      <c r="J69" s="47">
        <v>2439.5</v>
      </c>
      <c r="K69" s="47">
        <v>2584</v>
      </c>
      <c r="L69" s="46">
        <v>2638.14</v>
      </c>
      <c r="M69" s="46">
        <v>0</v>
      </c>
      <c r="N69" s="46">
        <v>0</v>
      </c>
      <c r="O69" s="46">
        <v>200</v>
      </c>
      <c r="P69" s="46">
        <v>17350.2</v>
      </c>
      <c r="Q69" s="46">
        <v>0</v>
      </c>
      <c r="R69" s="46">
        <f>+SUM(H69:P69)</f>
        <v>33878.899999999994</v>
      </c>
      <c r="S69" s="46">
        <f>SUM(G69+Q69-R69)</f>
        <v>51121.100000000006</v>
      </c>
    </row>
    <row r="70" spans="1:19" s="18" customFormat="1" ht="12" x14ac:dyDescent="0.2">
      <c r="A70" s="22">
        <v>64</v>
      </c>
      <c r="B70" s="45" t="s">
        <v>95</v>
      </c>
      <c r="C70" s="45" t="s">
        <v>96</v>
      </c>
      <c r="D70" s="44" t="s">
        <v>29</v>
      </c>
      <c r="E70" s="45" t="s">
        <v>94</v>
      </c>
      <c r="F70" s="43" t="s">
        <v>30</v>
      </c>
      <c r="G70" s="46">
        <v>70000</v>
      </c>
      <c r="H70" s="46">
        <v>5368.45</v>
      </c>
      <c r="I70" s="46">
        <v>50</v>
      </c>
      <c r="J70" s="47">
        <v>2009</v>
      </c>
      <c r="K70" s="47">
        <v>2128</v>
      </c>
      <c r="L70" s="46">
        <v>18502.162500000002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f>+SUM(H70:P70)</f>
        <v>28057.612500000003</v>
      </c>
      <c r="S70" s="46">
        <f>SUM(G70+Q70-R70)</f>
        <v>41942.387499999997</v>
      </c>
    </row>
    <row r="71" spans="1:19" s="18" customFormat="1" ht="12" x14ac:dyDescent="0.2">
      <c r="A71" s="21">
        <v>65</v>
      </c>
      <c r="B71" s="44" t="s">
        <v>276</v>
      </c>
      <c r="C71" s="44" t="s">
        <v>97</v>
      </c>
      <c r="D71" s="44" t="s">
        <v>29</v>
      </c>
      <c r="E71" s="45" t="s">
        <v>94</v>
      </c>
      <c r="F71" s="43" t="s">
        <v>30</v>
      </c>
      <c r="G71" s="48">
        <v>55000</v>
      </c>
      <c r="H71" s="46">
        <v>2559.6799999999998</v>
      </c>
      <c r="I71" s="46">
        <v>50</v>
      </c>
      <c r="J71" s="47">
        <v>1578.5</v>
      </c>
      <c r="K71" s="47">
        <v>1672</v>
      </c>
      <c r="L71" s="46">
        <v>2189.7049999999999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f>+SUM(H71:P71)</f>
        <v>8049.8850000000002</v>
      </c>
      <c r="S71" s="46">
        <f>SUM(G71+Q71-R71)</f>
        <v>46950.114999999998</v>
      </c>
    </row>
    <row r="72" spans="1:19" s="18" customFormat="1" ht="12" x14ac:dyDescent="0.2">
      <c r="A72" s="22">
        <v>66</v>
      </c>
      <c r="B72" s="44" t="s">
        <v>287</v>
      </c>
      <c r="C72" s="44" t="s">
        <v>288</v>
      </c>
      <c r="D72" s="44" t="s">
        <v>29</v>
      </c>
      <c r="E72" s="45" t="s">
        <v>94</v>
      </c>
      <c r="F72" s="43" t="s">
        <v>30</v>
      </c>
      <c r="G72" s="48">
        <v>170000</v>
      </c>
      <c r="H72" s="46">
        <v>28627.24</v>
      </c>
      <c r="I72" s="46">
        <v>50</v>
      </c>
      <c r="J72" s="47">
        <v>4879</v>
      </c>
      <c r="K72" s="47">
        <v>4943.8</v>
      </c>
      <c r="L72" s="46">
        <v>439.69</v>
      </c>
      <c r="M72" s="46">
        <v>0</v>
      </c>
      <c r="N72" s="46">
        <v>0</v>
      </c>
      <c r="O72" s="46">
        <v>200</v>
      </c>
      <c r="P72" s="46">
        <v>4000</v>
      </c>
      <c r="Q72" s="46">
        <v>0</v>
      </c>
      <c r="R72" s="46">
        <f>+SUM(H72:P72)</f>
        <v>43139.73000000001</v>
      </c>
      <c r="S72" s="46">
        <f>SUM(G72+Q72-R72)</f>
        <v>126860.26999999999</v>
      </c>
    </row>
    <row r="73" spans="1:19" s="18" customFormat="1" ht="12" x14ac:dyDescent="0.2">
      <c r="A73" s="21">
        <v>67</v>
      </c>
      <c r="B73" s="44" t="s">
        <v>190</v>
      </c>
      <c r="C73" s="44" t="s">
        <v>59</v>
      </c>
      <c r="D73" s="44" t="s">
        <v>29</v>
      </c>
      <c r="E73" s="45" t="s">
        <v>94</v>
      </c>
      <c r="F73" s="43" t="s">
        <v>30</v>
      </c>
      <c r="G73" s="48">
        <v>75000</v>
      </c>
      <c r="H73" s="46">
        <v>6309.35</v>
      </c>
      <c r="I73" s="46">
        <v>50</v>
      </c>
      <c r="J73" s="47">
        <v>2152.5</v>
      </c>
      <c r="K73" s="47">
        <v>2280</v>
      </c>
      <c r="L73" s="46">
        <v>0</v>
      </c>
      <c r="M73" s="46">
        <v>0</v>
      </c>
      <c r="N73" s="46">
        <v>0</v>
      </c>
      <c r="O73" s="46">
        <v>200</v>
      </c>
      <c r="P73" s="46">
        <v>5000</v>
      </c>
      <c r="Q73" s="46">
        <v>0</v>
      </c>
      <c r="R73" s="46">
        <f>+SUM(H73:P73)</f>
        <v>15991.85</v>
      </c>
      <c r="S73" s="46">
        <f>SUM(G73+Q73-R73)</f>
        <v>59008.15</v>
      </c>
    </row>
    <row r="74" spans="1:19" ht="12" customHeight="1" x14ac:dyDescent="0.2">
      <c r="A74" s="22">
        <v>68</v>
      </c>
      <c r="B74" s="44" t="s">
        <v>61</v>
      </c>
      <c r="C74" s="44" t="s">
        <v>59</v>
      </c>
      <c r="D74" s="44" t="s">
        <v>29</v>
      </c>
      <c r="E74" s="45" t="s">
        <v>94</v>
      </c>
      <c r="F74" s="43" t="s">
        <v>30</v>
      </c>
      <c r="G74" s="48">
        <v>65000</v>
      </c>
      <c r="H74" s="46">
        <v>4427.55</v>
      </c>
      <c r="I74" s="46">
        <v>50</v>
      </c>
      <c r="J74" s="47">
        <v>1865.5</v>
      </c>
      <c r="K74" s="47">
        <v>1976</v>
      </c>
      <c r="L74" s="46">
        <v>439.69</v>
      </c>
      <c r="M74" s="46">
        <v>0</v>
      </c>
      <c r="N74" s="46">
        <v>0</v>
      </c>
      <c r="O74" s="46">
        <v>0</v>
      </c>
      <c r="P74" s="46">
        <v>3000</v>
      </c>
      <c r="Q74" s="46">
        <v>0</v>
      </c>
      <c r="R74" s="46">
        <f>+SUM(H74:P74)</f>
        <v>11758.74</v>
      </c>
      <c r="S74" s="46">
        <f>SUM(G74+Q74-R74)</f>
        <v>53241.26</v>
      </c>
    </row>
    <row r="75" spans="1:19" s="18" customFormat="1" ht="12" x14ac:dyDescent="0.2">
      <c r="A75" s="21">
        <v>69</v>
      </c>
      <c r="B75" s="44" t="s">
        <v>98</v>
      </c>
      <c r="C75" s="44" t="s">
        <v>97</v>
      </c>
      <c r="D75" s="44" t="s">
        <v>29</v>
      </c>
      <c r="E75" s="45" t="s">
        <v>306</v>
      </c>
      <c r="F75" s="43" t="s">
        <v>26</v>
      </c>
      <c r="G75" s="48">
        <v>42000</v>
      </c>
      <c r="H75" s="46">
        <v>724.92</v>
      </c>
      <c r="I75" s="46">
        <v>50</v>
      </c>
      <c r="J75" s="47">
        <v>1205.4000000000001</v>
      </c>
      <c r="K75" s="47">
        <v>1276.8</v>
      </c>
      <c r="L75" s="46">
        <v>0</v>
      </c>
      <c r="M75" s="46">
        <v>0</v>
      </c>
      <c r="N75" s="46">
        <v>0</v>
      </c>
      <c r="O75" s="46">
        <v>200</v>
      </c>
      <c r="P75" s="46">
        <v>15000</v>
      </c>
      <c r="Q75" s="46">
        <v>0</v>
      </c>
      <c r="R75" s="46">
        <f>+SUM(H75:P75)</f>
        <v>18457.12</v>
      </c>
      <c r="S75" s="46">
        <f>SUM(G75+Q75-R75)</f>
        <v>23542.880000000001</v>
      </c>
    </row>
    <row r="76" spans="1:19" s="18" customFormat="1" ht="12" x14ac:dyDescent="0.2">
      <c r="A76" s="22">
        <v>70</v>
      </c>
      <c r="B76" s="44" t="s">
        <v>99</v>
      </c>
      <c r="C76" s="44" t="s">
        <v>100</v>
      </c>
      <c r="D76" s="44" t="s">
        <v>29</v>
      </c>
      <c r="E76" s="45" t="s">
        <v>308</v>
      </c>
      <c r="F76" s="43" t="s">
        <v>30</v>
      </c>
      <c r="G76" s="48">
        <v>125000</v>
      </c>
      <c r="H76" s="46">
        <v>17197.27</v>
      </c>
      <c r="I76" s="46">
        <v>50</v>
      </c>
      <c r="J76" s="47">
        <v>3587.5</v>
      </c>
      <c r="K76" s="47">
        <v>3800</v>
      </c>
      <c r="L76" s="46">
        <v>3517.52</v>
      </c>
      <c r="M76" s="46">
        <f>1577.45*2</f>
        <v>3154.9</v>
      </c>
      <c r="N76" s="46">
        <v>0</v>
      </c>
      <c r="O76" s="46">
        <v>200</v>
      </c>
      <c r="P76" s="46">
        <v>5000</v>
      </c>
      <c r="Q76" s="46">
        <v>0</v>
      </c>
      <c r="R76" s="46">
        <f>+SUM(H76:P76)</f>
        <v>36507.19</v>
      </c>
      <c r="S76" s="46">
        <f>SUM(G76+Q76-R76)</f>
        <v>88492.81</v>
      </c>
    </row>
    <row r="77" spans="1:19" s="18" customFormat="1" ht="12" x14ac:dyDescent="0.2">
      <c r="A77" s="21">
        <v>71</v>
      </c>
      <c r="B77" s="44" t="s">
        <v>279</v>
      </c>
      <c r="C77" s="44" t="s">
        <v>280</v>
      </c>
      <c r="D77" s="44" t="s">
        <v>29</v>
      </c>
      <c r="E77" s="45" t="s">
        <v>281</v>
      </c>
      <c r="F77" s="43" t="s">
        <v>26</v>
      </c>
      <c r="G77" s="48">
        <v>115000</v>
      </c>
      <c r="H77" s="46">
        <v>15633.81</v>
      </c>
      <c r="I77" s="46">
        <v>50</v>
      </c>
      <c r="J77" s="47">
        <v>3300.5</v>
      </c>
      <c r="K77" s="47">
        <v>3496</v>
      </c>
      <c r="L77" s="46">
        <v>2620.65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f>+SUM(H77:P77)</f>
        <v>25100.959999999999</v>
      </c>
      <c r="S77" s="46">
        <f>SUM(G77+Q77-R77)</f>
        <v>89899.040000000008</v>
      </c>
    </row>
    <row r="78" spans="1:19" s="18" customFormat="1" ht="12" x14ac:dyDescent="0.2">
      <c r="A78" s="22">
        <v>72</v>
      </c>
      <c r="B78" s="45" t="s">
        <v>228</v>
      </c>
      <c r="C78" s="45" t="s">
        <v>229</v>
      </c>
      <c r="D78" s="44" t="s">
        <v>33</v>
      </c>
      <c r="E78" s="45" t="s">
        <v>230</v>
      </c>
      <c r="F78" s="43" t="s">
        <v>26</v>
      </c>
      <c r="G78" s="46">
        <v>138592</v>
      </c>
      <c r="H78" s="46">
        <v>21183.24</v>
      </c>
      <c r="I78" s="46">
        <v>90</v>
      </c>
      <c r="J78" s="47">
        <v>3977.59</v>
      </c>
      <c r="K78" s="47">
        <v>4213.2</v>
      </c>
      <c r="L78" s="46">
        <v>1319.07</v>
      </c>
      <c r="M78" s="46">
        <v>0</v>
      </c>
      <c r="N78" s="46">
        <v>0</v>
      </c>
      <c r="O78" s="46">
        <v>200</v>
      </c>
      <c r="P78" s="46">
        <v>0</v>
      </c>
      <c r="Q78" s="46">
        <v>0</v>
      </c>
      <c r="R78" s="46">
        <f>+SUM(H78:P78)</f>
        <v>30983.100000000002</v>
      </c>
      <c r="S78" s="46">
        <f>SUM(G78+Q78-R78)</f>
        <v>107608.9</v>
      </c>
    </row>
    <row r="79" spans="1:19" s="18" customFormat="1" ht="12" x14ac:dyDescent="0.2">
      <c r="A79" s="21">
        <v>73</v>
      </c>
      <c r="B79" s="45" t="s">
        <v>196</v>
      </c>
      <c r="C79" s="45" t="s">
        <v>69</v>
      </c>
      <c r="D79" s="44" t="s">
        <v>29</v>
      </c>
      <c r="E79" s="45" t="s">
        <v>230</v>
      </c>
      <c r="F79" s="43" t="s">
        <v>30</v>
      </c>
      <c r="G79" s="48">
        <v>32000</v>
      </c>
      <c r="H79" s="46">
        <v>0</v>
      </c>
      <c r="I79" s="46">
        <v>50</v>
      </c>
      <c r="J79" s="47">
        <v>918.4</v>
      </c>
      <c r="K79" s="47">
        <v>972.8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f>+SUM(H79:P79)</f>
        <v>1941.1999999999998</v>
      </c>
      <c r="S79" s="46">
        <f>SUM(G79+Q79-R79)</f>
        <v>30058.799999999999</v>
      </c>
    </row>
    <row r="80" spans="1:19" s="18" customFormat="1" ht="12" x14ac:dyDescent="0.2">
      <c r="A80" s="22">
        <v>74</v>
      </c>
      <c r="B80" s="45" t="s">
        <v>101</v>
      </c>
      <c r="C80" s="45" t="s">
        <v>102</v>
      </c>
      <c r="D80" s="44" t="s">
        <v>33</v>
      </c>
      <c r="E80" s="45" t="s">
        <v>230</v>
      </c>
      <c r="F80" s="43" t="s">
        <v>30</v>
      </c>
      <c r="G80" s="46">
        <v>85000</v>
      </c>
      <c r="H80" s="46">
        <v>8577.06</v>
      </c>
      <c r="I80" s="46">
        <v>50</v>
      </c>
      <c r="J80" s="47">
        <v>2439.5</v>
      </c>
      <c r="K80" s="47">
        <v>2584</v>
      </c>
      <c r="L80" s="46">
        <v>1758.76</v>
      </c>
      <c r="M80" s="46">
        <v>0</v>
      </c>
      <c r="N80" s="46">
        <v>0</v>
      </c>
      <c r="O80" s="46">
        <v>200</v>
      </c>
      <c r="P80" s="46">
        <v>1000</v>
      </c>
      <c r="Q80" s="46">
        <v>0</v>
      </c>
      <c r="R80" s="46">
        <f>+SUM(H80:P80)</f>
        <v>16609.32</v>
      </c>
      <c r="S80" s="46">
        <f>SUM(G80+Q80-R80)</f>
        <v>68390.679999999993</v>
      </c>
    </row>
    <row r="81" spans="1:19" s="18" customFormat="1" ht="12" x14ac:dyDescent="0.2">
      <c r="A81" s="21">
        <v>75</v>
      </c>
      <c r="B81" s="45" t="s">
        <v>237</v>
      </c>
      <c r="C81" s="45" t="s">
        <v>102</v>
      </c>
      <c r="D81" s="44" t="s">
        <v>33</v>
      </c>
      <c r="E81" s="45" t="s">
        <v>230</v>
      </c>
      <c r="F81" s="43" t="s">
        <v>30</v>
      </c>
      <c r="G81" s="46">
        <v>85000</v>
      </c>
      <c r="H81" s="46">
        <v>8182.63</v>
      </c>
      <c r="I81" s="46">
        <v>130</v>
      </c>
      <c r="J81" s="47">
        <v>2439.5</v>
      </c>
      <c r="K81" s="47">
        <v>2584</v>
      </c>
      <c r="L81" s="46">
        <v>1319.07</v>
      </c>
      <c r="M81" s="46">
        <v>1577.45</v>
      </c>
      <c r="N81" s="46">
        <v>0</v>
      </c>
      <c r="O81" s="46">
        <v>200</v>
      </c>
      <c r="P81" s="46">
        <v>6054.67</v>
      </c>
      <c r="Q81" s="46">
        <v>0</v>
      </c>
      <c r="R81" s="46">
        <f>+SUM(H81:P81)</f>
        <v>22487.32</v>
      </c>
      <c r="S81" s="46">
        <f>SUM(G81+Q81-R81)</f>
        <v>62512.68</v>
      </c>
    </row>
    <row r="82" spans="1:19" s="18" customFormat="1" ht="12" x14ac:dyDescent="0.2">
      <c r="A82" s="22">
        <v>76</v>
      </c>
      <c r="B82" s="44" t="s">
        <v>103</v>
      </c>
      <c r="C82" s="44" t="s">
        <v>102</v>
      </c>
      <c r="D82" s="44" t="s">
        <v>29</v>
      </c>
      <c r="E82" s="45" t="s">
        <v>230</v>
      </c>
      <c r="F82" s="43" t="s">
        <v>30</v>
      </c>
      <c r="G82" s="48">
        <v>65000</v>
      </c>
      <c r="H82" s="46">
        <v>4427.55</v>
      </c>
      <c r="I82" s="46">
        <v>50</v>
      </c>
      <c r="J82" s="47">
        <v>1865.5</v>
      </c>
      <c r="K82" s="47">
        <v>1976</v>
      </c>
      <c r="L82" s="46">
        <v>0</v>
      </c>
      <c r="M82" s="46">
        <v>0</v>
      </c>
      <c r="N82" s="46">
        <v>0</v>
      </c>
      <c r="O82" s="46">
        <v>200</v>
      </c>
      <c r="P82" s="46">
        <v>8415.31</v>
      </c>
      <c r="Q82" s="46">
        <v>0</v>
      </c>
      <c r="R82" s="46">
        <f>+SUM(H82:P82)</f>
        <v>16934.36</v>
      </c>
      <c r="S82" s="46">
        <f>SUM(G82+Q82-R82)</f>
        <v>48065.64</v>
      </c>
    </row>
    <row r="83" spans="1:19" s="18" customFormat="1" ht="12" x14ac:dyDescent="0.2">
      <c r="A83" s="58"/>
      <c r="B83" s="59"/>
      <c r="C83" s="59"/>
      <c r="D83" s="59"/>
      <c r="E83" s="60"/>
      <c r="F83" s="61"/>
      <c r="G83" s="50"/>
      <c r="H83" s="62"/>
      <c r="I83" s="62"/>
      <c r="J83" s="63"/>
      <c r="K83" s="63"/>
      <c r="L83" s="62"/>
      <c r="M83" s="62"/>
      <c r="N83" s="62"/>
      <c r="O83" s="62"/>
      <c r="P83" s="62"/>
      <c r="Q83" s="62"/>
      <c r="R83" s="62"/>
      <c r="S83" s="62"/>
    </row>
    <row r="84" spans="1:19" s="18" customFormat="1" ht="12.75" thickBot="1" x14ac:dyDescent="0.25">
      <c r="A84" s="25"/>
      <c r="B84" s="26"/>
      <c r="C84" s="26"/>
      <c r="D84" s="27"/>
      <c r="E84" s="27"/>
      <c r="F84" s="23"/>
      <c r="G84" s="24"/>
      <c r="H84" s="23"/>
      <c r="I84" s="23"/>
      <c r="J84" s="28"/>
      <c r="K84" s="28"/>
      <c r="L84" s="23"/>
      <c r="M84" s="23"/>
      <c r="N84" s="23"/>
      <c r="O84" s="23"/>
      <c r="P84" s="23"/>
      <c r="Q84" s="23"/>
      <c r="R84" s="23"/>
      <c r="S84" s="23"/>
    </row>
    <row r="85" spans="1:19" ht="23.25" x14ac:dyDescent="0.35">
      <c r="A85" s="32" t="s">
        <v>0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4"/>
    </row>
    <row r="86" spans="1:19" ht="20.25" x14ac:dyDescent="0.3">
      <c r="A86" s="35" t="s">
        <v>1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</row>
    <row r="87" spans="1:19" ht="18" x14ac:dyDescent="0.25">
      <c r="A87" s="38" t="s">
        <v>2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40"/>
    </row>
    <row r="88" spans="1:19" ht="18.75" thickBot="1" x14ac:dyDescent="0.3">
      <c r="A88" s="29" t="str">
        <f>+A5</f>
        <v>ABRIL 2023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1"/>
    </row>
    <row r="89" spans="1:19" s="13" customFormat="1" ht="23.25" thickBot="1" x14ac:dyDescent="0.25">
      <c r="A89" s="3" t="s">
        <v>3</v>
      </c>
      <c r="B89" s="4" t="s">
        <v>4</v>
      </c>
      <c r="C89" s="4" t="s">
        <v>5</v>
      </c>
      <c r="D89" s="3" t="s">
        <v>6</v>
      </c>
      <c r="E89" s="5" t="s">
        <v>7</v>
      </c>
      <c r="F89" s="6" t="s">
        <v>8</v>
      </c>
      <c r="G89" s="7" t="s">
        <v>9</v>
      </c>
      <c r="H89" s="7" t="s">
        <v>10</v>
      </c>
      <c r="I89" s="7" t="s">
        <v>11</v>
      </c>
      <c r="J89" s="7" t="s">
        <v>12</v>
      </c>
      <c r="K89" s="7" t="s">
        <v>13</v>
      </c>
      <c r="L89" s="7" t="s">
        <v>14</v>
      </c>
      <c r="M89" s="7" t="s">
        <v>15</v>
      </c>
      <c r="N89" s="8" t="s">
        <v>16</v>
      </c>
      <c r="O89" s="8" t="s">
        <v>17</v>
      </c>
      <c r="P89" s="9" t="s">
        <v>18</v>
      </c>
      <c r="Q89" s="7" t="s">
        <v>19</v>
      </c>
      <c r="R89" s="7" t="s">
        <v>20</v>
      </c>
      <c r="S89" s="7" t="s">
        <v>21</v>
      </c>
    </row>
    <row r="90" spans="1:19" s="18" customFormat="1" ht="12" x14ac:dyDescent="0.2">
      <c r="A90" s="21">
        <v>77</v>
      </c>
      <c r="B90" s="44" t="s">
        <v>152</v>
      </c>
      <c r="C90" s="44" t="s">
        <v>69</v>
      </c>
      <c r="D90" s="44" t="s">
        <v>29</v>
      </c>
      <c r="E90" s="45" t="s">
        <v>230</v>
      </c>
      <c r="F90" s="43" t="s">
        <v>30</v>
      </c>
      <c r="G90" s="48">
        <v>32000</v>
      </c>
      <c r="H90" s="46">
        <v>0</v>
      </c>
      <c r="I90" s="46">
        <v>50</v>
      </c>
      <c r="J90" s="47">
        <v>918.4</v>
      </c>
      <c r="K90" s="47">
        <v>972.8</v>
      </c>
      <c r="L90" s="46">
        <v>1310.325</v>
      </c>
      <c r="M90" s="46">
        <v>0</v>
      </c>
      <c r="N90" s="46">
        <v>0</v>
      </c>
      <c r="O90" s="46">
        <v>200</v>
      </c>
      <c r="P90" s="46">
        <v>2707.84</v>
      </c>
      <c r="Q90" s="46"/>
      <c r="R90" s="46">
        <f>+SUM(H90:P90)</f>
        <v>6159.3649999999998</v>
      </c>
      <c r="S90" s="46">
        <f>SUM(G90+Q90-R90)</f>
        <v>25840.635000000002</v>
      </c>
    </row>
    <row r="91" spans="1:19" s="18" customFormat="1" ht="12" x14ac:dyDescent="0.2">
      <c r="A91" s="22">
        <v>78</v>
      </c>
      <c r="B91" s="45" t="s">
        <v>82</v>
      </c>
      <c r="C91" s="45" t="s">
        <v>83</v>
      </c>
      <c r="D91" s="44" t="s">
        <v>33</v>
      </c>
      <c r="E91" s="45" t="s">
        <v>230</v>
      </c>
      <c r="F91" s="43" t="s">
        <v>26</v>
      </c>
      <c r="G91" s="48">
        <v>37000</v>
      </c>
      <c r="H91" s="46">
        <v>0</v>
      </c>
      <c r="I91" s="46">
        <v>50</v>
      </c>
      <c r="J91" s="47">
        <f>+G91*2.87%</f>
        <v>1061.9000000000001</v>
      </c>
      <c r="K91" s="47">
        <f>+G91*3.04%</f>
        <v>1124.8</v>
      </c>
      <c r="L91" s="46">
        <v>2198.4499999999998</v>
      </c>
      <c r="M91" s="46">
        <v>1577.45</v>
      </c>
      <c r="N91" s="46">
        <v>0</v>
      </c>
      <c r="O91" s="46">
        <v>200</v>
      </c>
      <c r="P91" s="46">
        <v>5826.32</v>
      </c>
      <c r="Q91" s="46">
        <v>0</v>
      </c>
      <c r="R91" s="46">
        <f>+SUM(H91:P91)</f>
        <v>12038.919999999998</v>
      </c>
      <c r="S91" s="46">
        <f>SUM(G91+Q91-R91)</f>
        <v>24961.08</v>
      </c>
    </row>
    <row r="92" spans="1:19" s="18" customFormat="1" ht="12" x14ac:dyDescent="0.2">
      <c r="A92" s="21">
        <v>79</v>
      </c>
      <c r="B92" s="44" t="s">
        <v>104</v>
      </c>
      <c r="C92" s="44" t="s">
        <v>271</v>
      </c>
      <c r="D92" s="44" t="s">
        <v>29</v>
      </c>
      <c r="E92" s="45" t="s">
        <v>105</v>
      </c>
      <c r="F92" s="43" t="s">
        <v>26</v>
      </c>
      <c r="G92" s="48">
        <v>125000</v>
      </c>
      <c r="H92" s="46">
        <v>17986.060000000001</v>
      </c>
      <c r="I92" s="46">
        <v>50</v>
      </c>
      <c r="J92" s="47">
        <v>3587.5</v>
      </c>
      <c r="K92" s="47">
        <v>3800</v>
      </c>
      <c r="L92" s="46">
        <v>879.38</v>
      </c>
      <c r="M92" s="46">
        <v>0</v>
      </c>
      <c r="N92" s="46">
        <v>0</v>
      </c>
      <c r="O92" s="46">
        <v>200</v>
      </c>
      <c r="P92" s="46">
        <v>0</v>
      </c>
      <c r="Q92" s="46">
        <v>0</v>
      </c>
      <c r="R92" s="46">
        <f>+SUM(H92:P92)</f>
        <v>26502.940000000002</v>
      </c>
      <c r="S92" s="46">
        <f>SUM(G92+Q92-R92)</f>
        <v>98497.06</v>
      </c>
    </row>
    <row r="93" spans="1:19" s="18" customFormat="1" ht="12" x14ac:dyDescent="0.2">
      <c r="A93" s="22">
        <v>80</v>
      </c>
      <c r="B93" s="45" t="s">
        <v>106</v>
      </c>
      <c r="C93" s="45" t="s">
        <v>225</v>
      </c>
      <c r="D93" s="44" t="s">
        <v>33</v>
      </c>
      <c r="E93" s="45" t="s">
        <v>105</v>
      </c>
      <c r="F93" s="43" t="s">
        <v>30</v>
      </c>
      <c r="G93" s="46">
        <v>85000</v>
      </c>
      <c r="H93" s="46">
        <v>8577.06</v>
      </c>
      <c r="I93" s="46">
        <v>90</v>
      </c>
      <c r="J93" s="47">
        <v>2439.5</v>
      </c>
      <c r="K93" s="47">
        <v>2584</v>
      </c>
      <c r="L93" s="46">
        <v>0</v>
      </c>
      <c r="M93" s="46">
        <v>0</v>
      </c>
      <c r="N93" s="46">
        <v>0</v>
      </c>
      <c r="O93" s="46">
        <v>200</v>
      </c>
      <c r="P93" s="46">
        <v>11818.37</v>
      </c>
      <c r="Q93" s="46">
        <v>0</v>
      </c>
      <c r="R93" s="46">
        <f>+SUM(H93:P93)</f>
        <v>25708.93</v>
      </c>
      <c r="S93" s="46">
        <f>SUM(G93+Q93-R93)</f>
        <v>59291.07</v>
      </c>
    </row>
    <row r="94" spans="1:19" s="18" customFormat="1" ht="12" x14ac:dyDescent="0.2">
      <c r="A94" s="21">
        <v>81</v>
      </c>
      <c r="B94" s="49" t="s">
        <v>107</v>
      </c>
      <c r="C94" s="44" t="s">
        <v>108</v>
      </c>
      <c r="D94" s="44" t="s">
        <v>29</v>
      </c>
      <c r="E94" s="45" t="s">
        <v>105</v>
      </c>
      <c r="F94" s="43" t="s">
        <v>30</v>
      </c>
      <c r="G94" s="48">
        <v>55000</v>
      </c>
      <c r="H94" s="46">
        <v>2559.6799999999998</v>
      </c>
      <c r="I94" s="46">
        <v>50</v>
      </c>
      <c r="J94" s="47">
        <v>1578.5</v>
      </c>
      <c r="K94" s="47">
        <v>1672</v>
      </c>
      <c r="L94" s="46">
        <v>0</v>
      </c>
      <c r="M94" s="46">
        <v>0</v>
      </c>
      <c r="N94" s="46">
        <v>0</v>
      </c>
      <c r="O94" s="46">
        <v>0</v>
      </c>
      <c r="P94" s="46">
        <v>5000</v>
      </c>
      <c r="Q94" s="46">
        <v>0</v>
      </c>
      <c r="R94" s="46">
        <f>+SUM(H94:P94)</f>
        <v>10860.18</v>
      </c>
      <c r="S94" s="46">
        <f>SUM(G94+Q94-R94)</f>
        <v>44139.82</v>
      </c>
    </row>
    <row r="95" spans="1:19" s="18" customFormat="1" ht="12" x14ac:dyDescent="0.2">
      <c r="A95" s="22">
        <v>82</v>
      </c>
      <c r="B95" s="44" t="s">
        <v>286</v>
      </c>
      <c r="C95" s="44" t="s">
        <v>108</v>
      </c>
      <c r="D95" s="44" t="s">
        <v>29</v>
      </c>
      <c r="E95" s="45" t="s">
        <v>105</v>
      </c>
      <c r="F95" s="43" t="s">
        <v>30</v>
      </c>
      <c r="G95" s="46">
        <v>47000</v>
      </c>
      <c r="H95" s="46">
        <v>1430.6</v>
      </c>
      <c r="I95" s="46">
        <v>50</v>
      </c>
      <c r="J95" s="47">
        <v>1348.9</v>
      </c>
      <c r="K95" s="47">
        <v>1428.8</v>
      </c>
      <c r="L95" s="46">
        <v>439.69</v>
      </c>
      <c r="M95" s="46">
        <v>0</v>
      </c>
      <c r="N95" s="46">
        <v>0</v>
      </c>
      <c r="O95" s="46">
        <v>200</v>
      </c>
      <c r="P95" s="46">
        <v>0</v>
      </c>
      <c r="Q95" s="46">
        <v>0</v>
      </c>
      <c r="R95" s="46">
        <f>+SUM(H95:P95)</f>
        <v>4897.99</v>
      </c>
      <c r="S95" s="46">
        <f>SUM(G95+Q95-R95)</f>
        <v>42102.01</v>
      </c>
    </row>
    <row r="96" spans="1:19" s="18" customFormat="1" ht="12" x14ac:dyDescent="0.2">
      <c r="A96" s="21">
        <v>83</v>
      </c>
      <c r="B96" s="44" t="s">
        <v>338</v>
      </c>
      <c r="C96" s="44" t="s">
        <v>69</v>
      </c>
      <c r="D96" s="44" t="s">
        <v>29</v>
      </c>
      <c r="E96" s="45" t="s">
        <v>105</v>
      </c>
      <c r="F96" s="43" t="s">
        <v>26</v>
      </c>
      <c r="G96" s="48">
        <v>45000</v>
      </c>
      <c r="H96" s="46">
        <v>1148.33</v>
      </c>
      <c r="I96" s="46">
        <v>50</v>
      </c>
      <c r="J96" s="47">
        <v>1291.5</v>
      </c>
      <c r="K96" s="47">
        <v>1368</v>
      </c>
      <c r="L96" s="46">
        <v>0</v>
      </c>
      <c r="M96" s="46">
        <v>0</v>
      </c>
      <c r="N96" s="46">
        <v>0</v>
      </c>
      <c r="O96" s="46">
        <v>200</v>
      </c>
      <c r="P96" s="46"/>
      <c r="Q96" s="46">
        <v>0</v>
      </c>
      <c r="R96" s="46">
        <f>+SUM(H96:P96)</f>
        <v>4057.83</v>
      </c>
      <c r="S96" s="46">
        <f>SUM(G96+Q96-R96)</f>
        <v>40942.17</v>
      </c>
    </row>
    <row r="97" spans="1:19" s="18" customFormat="1" ht="12" x14ac:dyDescent="0.2">
      <c r="A97" s="22">
        <v>84</v>
      </c>
      <c r="B97" s="44" t="s">
        <v>328</v>
      </c>
      <c r="C97" s="44" t="s">
        <v>114</v>
      </c>
      <c r="D97" s="44" t="s">
        <v>29</v>
      </c>
      <c r="E97" s="45" t="s">
        <v>110</v>
      </c>
      <c r="F97" s="43" t="s">
        <v>30</v>
      </c>
      <c r="G97" s="48">
        <v>50000</v>
      </c>
      <c r="H97" s="46">
        <v>1854</v>
      </c>
      <c r="I97" s="46">
        <v>50</v>
      </c>
      <c r="J97" s="47">
        <v>1435</v>
      </c>
      <c r="K97" s="47">
        <v>1520</v>
      </c>
      <c r="L97" s="46">
        <v>0</v>
      </c>
      <c r="M97" s="46">
        <v>0</v>
      </c>
      <c r="N97" s="46">
        <v>0</v>
      </c>
      <c r="O97" s="46">
        <v>200</v>
      </c>
      <c r="P97" s="46">
        <v>0</v>
      </c>
      <c r="Q97" s="46">
        <v>0</v>
      </c>
      <c r="R97" s="46">
        <f>+SUM(H97:P97)</f>
        <v>5059</v>
      </c>
      <c r="S97" s="46">
        <f>SUM(G97+Q97-R97)</f>
        <v>44941</v>
      </c>
    </row>
    <row r="98" spans="1:19" s="18" customFormat="1" ht="12" x14ac:dyDescent="0.2">
      <c r="A98" s="21">
        <v>85</v>
      </c>
      <c r="B98" s="44" t="s">
        <v>329</v>
      </c>
      <c r="C98" s="44" t="s">
        <v>69</v>
      </c>
      <c r="D98" s="44" t="s">
        <v>29</v>
      </c>
      <c r="E98" s="45" t="s">
        <v>110</v>
      </c>
      <c r="F98" s="43" t="s">
        <v>26</v>
      </c>
      <c r="G98" s="48">
        <v>26000</v>
      </c>
      <c r="H98" s="46">
        <v>0</v>
      </c>
      <c r="I98" s="46">
        <v>50</v>
      </c>
      <c r="J98" s="47">
        <v>746.2</v>
      </c>
      <c r="K98" s="47">
        <v>790.4</v>
      </c>
      <c r="L98" s="46">
        <v>0</v>
      </c>
      <c r="M98" s="46">
        <v>0</v>
      </c>
      <c r="N98" s="46">
        <v>0</v>
      </c>
      <c r="O98" s="46">
        <v>200</v>
      </c>
      <c r="P98" s="46">
        <v>0</v>
      </c>
      <c r="Q98" s="46">
        <v>0</v>
      </c>
      <c r="R98" s="46">
        <f>+SUM(H98:P98)</f>
        <v>1786.6</v>
      </c>
      <c r="S98" s="46">
        <f>SUM(G98+Q98-R98)</f>
        <v>24213.4</v>
      </c>
    </row>
    <row r="99" spans="1:19" s="18" customFormat="1" ht="12" x14ac:dyDescent="0.2">
      <c r="A99" s="22">
        <v>86</v>
      </c>
      <c r="B99" s="44" t="s">
        <v>115</v>
      </c>
      <c r="C99" s="44" t="s">
        <v>116</v>
      </c>
      <c r="D99" s="44" t="s">
        <v>29</v>
      </c>
      <c r="E99" s="45" t="s">
        <v>110</v>
      </c>
      <c r="F99" s="43" t="s">
        <v>30</v>
      </c>
      <c r="G99" s="48">
        <v>65000</v>
      </c>
      <c r="H99" s="46">
        <v>4427.55</v>
      </c>
      <c r="I99" s="46">
        <v>50</v>
      </c>
      <c r="J99" s="47">
        <v>1865.5</v>
      </c>
      <c r="K99" s="47">
        <v>1976</v>
      </c>
      <c r="L99" s="46">
        <v>0</v>
      </c>
      <c r="M99" s="46">
        <v>0</v>
      </c>
      <c r="N99" s="46">
        <v>0</v>
      </c>
      <c r="O99" s="46">
        <v>0</v>
      </c>
      <c r="P99" s="46">
        <v>20000</v>
      </c>
      <c r="Q99" s="46">
        <v>0</v>
      </c>
      <c r="R99" s="46">
        <f>+SUM(H99:P99)</f>
        <v>28319.05</v>
      </c>
      <c r="S99" s="46">
        <f>SUM(G99+Q99-R99)</f>
        <v>36680.949999999997</v>
      </c>
    </row>
    <row r="100" spans="1:19" s="18" customFormat="1" ht="12" x14ac:dyDescent="0.2">
      <c r="A100" s="22">
        <v>87</v>
      </c>
      <c r="B100" s="44" t="s">
        <v>117</v>
      </c>
      <c r="C100" s="44" t="s">
        <v>113</v>
      </c>
      <c r="D100" s="44" t="s">
        <v>29</v>
      </c>
      <c r="E100" s="45" t="s">
        <v>110</v>
      </c>
      <c r="F100" s="43" t="s">
        <v>26</v>
      </c>
      <c r="G100" s="48">
        <v>40000</v>
      </c>
      <c r="H100" s="46">
        <v>442.65</v>
      </c>
      <c r="I100" s="46">
        <v>50</v>
      </c>
      <c r="J100" s="47">
        <v>1148</v>
      </c>
      <c r="K100" s="47">
        <v>1216</v>
      </c>
      <c r="L100" s="46">
        <v>0</v>
      </c>
      <c r="M100" s="46">
        <v>0</v>
      </c>
      <c r="N100" s="46">
        <v>0</v>
      </c>
      <c r="O100" s="46">
        <v>200</v>
      </c>
      <c r="P100" s="46">
        <v>5000</v>
      </c>
      <c r="Q100" s="46">
        <v>0</v>
      </c>
      <c r="R100" s="46">
        <f>+SUM(H100:P100)</f>
        <v>8056.65</v>
      </c>
      <c r="S100" s="46">
        <f>SUM(G100+Q100-R100)</f>
        <v>31943.35</v>
      </c>
    </row>
    <row r="101" spans="1:19" s="18" customFormat="1" ht="12" x14ac:dyDescent="0.2">
      <c r="A101" s="22">
        <v>88</v>
      </c>
      <c r="B101" s="44" t="s">
        <v>292</v>
      </c>
      <c r="C101" s="44" t="s">
        <v>109</v>
      </c>
      <c r="D101" s="44" t="s">
        <v>29</v>
      </c>
      <c r="E101" s="45" t="s">
        <v>293</v>
      </c>
      <c r="F101" s="43" t="s">
        <v>26</v>
      </c>
      <c r="G101" s="48">
        <v>75000</v>
      </c>
      <c r="H101" s="46">
        <v>6309.35</v>
      </c>
      <c r="I101" s="46">
        <v>50</v>
      </c>
      <c r="J101" s="47">
        <v>2152.5</v>
      </c>
      <c r="K101" s="47">
        <v>2280</v>
      </c>
      <c r="L101" s="46">
        <v>655.16250000000002</v>
      </c>
      <c r="M101" s="46">
        <v>0</v>
      </c>
      <c r="N101" s="46">
        <v>0</v>
      </c>
      <c r="O101" s="46">
        <v>0</v>
      </c>
      <c r="P101" s="46">
        <v>10350.200000000001</v>
      </c>
      <c r="Q101" s="46">
        <v>0</v>
      </c>
      <c r="R101" s="46">
        <f>+SUM(H101:P101)</f>
        <v>21797.212500000001</v>
      </c>
      <c r="S101" s="46">
        <f>SUM(G101+Q101-R101)</f>
        <v>53202.787499999999</v>
      </c>
    </row>
    <row r="102" spans="1:19" s="18" customFormat="1" ht="12" x14ac:dyDescent="0.2">
      <c r="A102" s="22">
        <v>89</v>
      </c>
      <c r="B102" s="44" t="s">
        <v>299</v>
      </c>
      <c r="C102" s="44" t="s">
        <v>109</v>
      </c>
      <c r="D102" s="44" t="s">
        <v>29</v>
      </c>
      <c r="E102" s="45" t="s">
        <v>293</v>
      </c>
      <c r="F102" s="43" t="s">
        <v>30</v>
      </c>
      <c r="G102" s="48">
        <v>75000</v>
      </c>
      <c r="H102" s="46">
        <v>5993.89</v>
      </c>
      <c r="I102" s="46">
        <v>50</v>
      </c>
      <c r="J102" s="47">
        <v>2152.5</v>
      </c>
      <c r="K102" s="47">
        <v>2280</v>
      </c>
      <c r="L102" s="46">
        <v>1750.0150000000001</v>
      </c>
      <c r="M102" s="46">
        <v>1577.45</v>
      </c>
      <c r="N102" s="46">
        <v>0</v>
      </c>
      <c r="O102" s="46">
        <v>200</v>
      </c>
      <c r="P102" s="46">
        <v>0</v>
      </c>
      <c r="Q102" s="46">
        <v>0</v>
      </c>
      <c r="R102" s="46">
        <f>+SUM(H102:P102)</f>
        <v>14003.855</v>
      </c>
      <c r="S102" s="46">
        <f>SUM(G102+Q102-R102)</f>
        <v>60996.145000000004</v>
      </c>
    </row>
    <row r="103" spans="1:19" s="18" customFormat="1" ht="12" x14ac:dyDescent="0.2">
      <c r="A103" s="22">
        <v>90</v>
      </c>
      <c r="B103" s="44" t="s">
        <v>111</v>
      </c>
      <c r="C103" s="44" t="s">
        <v>112</v>
      </c>
      <c r="D103" s="44" t="s">
        <v>29</v>
      </c>
      <c r="E103" s="45" t="s">
        <v>293</v>
      </c>
      <c r="F103" s="43" t="s">
        <v>26</v>
      </c>
      <c r="G103" s="48">
        <v>65000</v>
      </c>
      <c r="H103" s="46">
        <v>4427.55</v>
      </c>
      <c r="I103" s="46">
        <v>50</v>
      </c>
      <c r="J103" s="47">
        <v>1865.5</v>
      </c>
      <c r="K103" s="47">
        <v>1976</v>
      </c>
      <c r="L103" s="46">
        <v>0</v>
      </c>
      <c r="M103" s="46">
        <v>0</v>
      </c>
      <c r="N103" s="46">
        <v>0</v>
      </c>
      <c r="O103" s="46">
        <v>200</v>
      </c>
      <c r="P103" s="46">
        <v>0</v>
      </c>
      <c r="Q103" s="46">
        <v>0</v>
      </c>
      <c r="R103" s="46">
        <f>+SUM(H103:P103)</f>
        <v>8519.0499999999993</v>
      </c>
      <c r="S103" s="46">
        <f>SUM(G103+Q103-R103)</f>
        <v>56480.95</v>
      </c>
    </row>
    <row r="104" spans="1:19" s="18" customFormat="1" ht="12" x14ac:dyDescent="0.2">
      <c r="A104" s="22">
        <v>91</v>
      </c>
      <c r="B104" s="44" t="s">
        <v>311</v>
      </c>
      <c r="C104" s="44" t="s">
        <v>113</v>
      </c>
      <c r="D104" s="44" t="s">
        <v>29</v>
      </c>
      <c r="E104" s="45" t="s">
        <v>293</v>
      </c>
      <c r="F104" s="43" t="s">
        <v>26</v>
      </c>
      <c r="G104" s="48">
        <v>45000</v>
      </c>
      <c r="H104" s="46">
        <v>1148.33</v>
      </c>
      <c r="I104" s="46">
        <v>50</v>
      </c>
      <c r="J104" s="47">
        <v>1291.5</v>
      </c>
      <c r="K104" s="47">
        <v>1368</v>
      </c>
      <c r="L104" s="46">
        <v>439.69</v>
      </c>
      <c r="M104" s="46">
        <v>0</v>
      </c>
      <c r="N104" s="46">
        <v>0</v>
      </c>
      <c r="O104" s="46">
        <v>200</v>
      </c>
      <c r="P104" s="46">
        <v>0</v>
      </c>
      <c r="Q104" s="46">
        <v>0</v>
      </c>
      <c r="R104" s="46">
        <f>+SUM(H104:P104)</f>
        <v>4497.5199999999995</v>
      </c>
      <c r="S104" s="46">
        <f>SUM(G104+Q104-R104)</f>
        <v>40502.480000000003</v>
      </c>
    </row>
    <row r="105" spans="1:19" s="18" customFormat="1" ht="12" x14ac:dyDescent="0.2">
      <c r="A105" s="22">
        <v>92</v>
      </c>
      <c r="B105" s="45" t="s">
        <v>209</v>
      </c>
      <c r="C105" s="45" t="s">
        <v>118</v>
      </c>
      <c r="D105" s="44" t="s">
        <v>33</v>
      </c>
      <c r="E105" s="45" t="s">
        <v>119</v>
      </c>
      <c r="F105" s="43" t="s">
        <v>26</v>
      </c>
      <c r="G105" s="46">
        <v>125000</v>
      </c>
      <c r="H105" s="46">
        <v>17986.060000000001</v>
      </c>
      <c r="I105" s="46">
        <v>50</v>
      </c>
      <c r="J105" s="47">
        <v>3587.5</v>
      </c>
      <c r="K105" s="47">
        <v>3800</v>
      </c>
      <c r="L105" s="46">
        <v>5025.8275000000003</v>
      </c>
      <c r="M105" s="46">
        <v>0</v>
      </c>
      <c r="N105" s="46">
        <v>0</v>
      </c>
      <c r="O105" s="46">
        <v>200</v>
      </c>
      <c r="P105" s="46">
        <v>30992.94</v>
      </c>
      <c r="Q105" s="46">
        <v>0</v>
      </c>
      <c r="R105" s="46">
        <f>+SUM(H105:P105)</f>
        <v>61642.327499999999</v>
      </c>
      <c r="S105" s="46">
        <f>SUM(G105+Q105-R105)</f>
        <v>63357.672500000001</v>
      </c>
    </row>
    <row r="106" spans="1:19" s="18" customFormat="1" ht="12" x14ac:dyDescent="0.2">
      <c r="A106" s="22">
        <v>93</v>
      </c>
      <c r="B106" s="45" t="s">
        <v>223</v>
      </c>
      <c r="C106" s="45" t="s">
        <v>120</v>
      </c>
      <c r="D106" s="44" t="s">
        <v>33</v>
      </c>
      <c r="E106" s="45" t="s">
        <v>119</v>
      </c>
      <c r="F106" s="43" t="s">
        <v>30</v>
      </c>
      <c r="G106" s="46">
        <v>85000</v>
      </c>
      <c r="H106" s="46">
        <v>8577.06</v>
      </c>
      <c r="I106" s="46">
        <v>90</v>
      </c>
      <c r="J106" s="47">
        <v>2439.5</v>
      </c>
      <c r="K106" s="47">
        <v>2584</v>
      </c>
      <c r="L106" s="46">
        <v>1094.8525</v>
      </c>
      <c r="M106" s="46">
        <v>0</v>
      </c>
      <c r="N106" s="46">
        <v>0</v>
      </c>
      <c r="O106" s="46">
        <v>200</v>
      </c>
      <c r="P106" s="46">
        <v>6055.44</v>
      </c>
      <c r="Q106" s="46">
        <v>0</v>
      </c>
      <c r="R106" s="46">
        <f>+SUM(H106:P106)</f>
        <v>21040.852499999997</v>
      </c>
      <c r="S106" s="46">
        <f>SUM(G106+Q106-R106)</f>
        <v>63959.147500000006</v>
      </c>
    </row>
    <row r="107" spans="1:19" s="18" customFormat="1" ht="12" x14ac:dyDescent="0.2">
      <c r="A107" s="22">
        <v>94</v>
      </c>
      <c r="B107" s="45" t="s">
        <v>121</v>
      </c>
      <c r="C107" s="45" t="s">
        <v>242</v>
      </c>
      <c r="D107" s="44" t="s">
        <v>29</v>
      </c>
      <c r="E107" s="45" t="s">
        <v>119</v>
      </c>
      <c r="F107" s="43" t="s">
        <v>26</v>
      </c>
      <c r="G107" s="46">
        <v>85000</v>
      </c>
      <c r="H107" s="46">
        <v>8577.06</v>
      </c>
      <c r="I107" s="46">
        <v>50</v>
      </c>
      <c r="J107" s="47">
        <v>2439.5</v>
      </c>
      <c r="K107" s="47">
        <v>2584</v>
      </c>
      <c r="L107" s="46">
        <v>3517.52</v>
      </c>
      <c r="M107" s="46">
        <v>0</v>
      </c>
      <c r="N107" s="46">
        <v>0</v>
      </c>
      <c r="O107" s="46">
        <v>200</v>
      </c>
      <c r="P107" s="46">
        <v>30312.54</v>
      </c>
      <c r="Q107" s="46">
        <v>0</v>
      </c>
      <c r="R107" s="46">
        <f>+SUM(H107:P107)</f>
        <v>47680.619999999995</v>
      </c>
      <c r="S107" s="46">
        <f>SUM(G107+Q107-R107)</f>
        <v>37319.380000000005</v>
      </c>
    </row>
    <row r="108" spans="1:19" s="18" customFormat="1" ht="12" x14ac:dyDescent="0.2">
      <c r="A108" s="22">
        <v>95</v>
      </c>
      <c r="B108" s="49" t="s">
        <v>260</v>
      </c>
      <c r="C108" s="44" t="s">
        <v>122</v>
      </c>
      <c r="D108" s="44" t="s">
        <v>29</v>
      </c>
      <c r="E108" s="45" t="s">
        <v>119</v>
      </c>
      <c r="F108" s="43" t="s">
        <v>30</v>
      </c>
      <c r="G108" s="48">
        <v>55000</v>
      </c>
      <c r="H108" s="46">
        <v>2559.6799999999998</v>
      </c>
      <c r="I108" s="46">
        <v>50</v>
      </c>
      <c r="J108" s="47">
        <v>1578.5</v>
      </c>
      <c r="K108" s="47">
        <v>1672</v>
      </c>
      <c r="L108" s="46">
        <v>0</v>
      </c>
      <c r="M108" s="46">
        <v>0</v>
      </c>
      <c r="N108" s="46">
        <v>0</v>
      </c>
      <c r="O108" s="46">
        <v>200</v>
      </c>
      <c r="P108" s="46">
        <v>7900.13</v>
      </c>
      <c r="Q108" s="46">
        <v>0</v>
      </c>
      <c r="R108" s="46">
        <f>+SUM(H108:P108)</f>
        <v>13960.310000000001</v>
      </c>
      <c r="S108" s="46">
        <f>SUM(G108+Q108-R108)</f>
        <v>41039.69</v>
      </c>
    </row>
    <row r="109" spans="1:19" s="18" customFormat="1" ht="12" x14ac:dyDescent="0.2">
      <c r="A109" s="22">
        <v>96</v>
      </c>
      <c r="B109" s="45" t="s">
        <v>238</v>
      </c>
      <c r="C109" s="45" t="s">
        <v>239</v>
      </c>
      <c r="D109" s="44" t="s">
        <v>33</v>
      </c>
      <c r="E109" s="45" t="s">
        <v>232</v>
      </c>
      <c r="F109" s="43" t="s">
        <v>26</v>
      </c>
      <c r="G109" s="46">
        <v>115000</v>
      </c>
      <c r="H109" s="46">
        <v>15633.81</v>
      </c>
      <c r="I109" s="46">
        <v>170</v>
      </c>
      <c r="J109" s="47">
        <v>3300.5</v>
      </c>
      <c r="K109" s="47">
        <v>3496</v>
      </c>
      <c r="L109" s="46">
        <v>0</v>
      </c>
      <c r="M109" s="46">
        <v>0</v>
      </c>
      <c r="N109" s="46">
        <v>0</v>
      </c>
      <c r="O109" s="46">
        <v>200</v>
      </c>
      <c r="P109" s="46">
        <v>3200.33</v>
      </c>
      <c r="Q109" s="46">
        <v>0</v>
      </c>
      <c r="R109" s="46">
        <f>+SUM(H109:P109)</f>
        <v>26000.639999999999</v>
      </c>
      <c r="S109" s="46">
        <f>SUM(G109+Q109-R109)</f>
        <v>88999.360000000001</v>
      </c>
    </row>
    <row r="110" spans="1:19" s="18" customFormat="1" ht="12" x14ac:dyDescent="0.2">
      <c r="A110" s="22">
        <v>97</v>
      </c>
      <c r="B110" s="45" t="s">
        <v>208</v>
      </c>
      <c r="C110" s="45" t="s">
        <v>123</v>
      </c>
      <c r="D110" s="44" t="s">
        <v>33</v>
      </c>
      <c r="E110" s="45" t="s">
        <v>124</v>
      </c>
      <c r="F110" s="43" t="s">
        <v>26</v>
      </c>
      <c r="G110" s="46">
        <v>108592</v>
      </c>
      <c r="H110" s="46">
        <v>14126.49</v>
      </c>
      <c r="I110" s="46">
        <v>50</v>
      </c>
      <c r="J110" s="47">
        <v>3116.59</v>
      </c>
      <c r="K110" s="47">
        <v>3301.2</v>
      </c>
      <c r="L110" s="46">
        <v>12472.485000000001</v>
      </c>
      <c r="M110" s="46">
        <v>0</v>
      </c>
      <c r="N110" s="46">
        <v>0</v>
      </c>
      <c r="O110" s="46">
        <v>0</v>
      </c>
      <c r="P110" s="46">
        <v>9391.27</v>
      </c>
      <c r="Q110" s="46">
        <v>0</v>
      </c>
      <c r="R110" s="46">
        <f>+SUM(H110:P110)</f>
        <v>42458.035000000003</v>
      </c>
      <c r="S110" s="46">
        <f>SUM(G110+Q110-R110)</f>
        <v>66133.964999999997</v>
      </c>
    </row>
    <row r="111" spans="1:19" s="18" customFormat="1" ht="12" x14ac:dyDescent="0.2">
      <c r="A111" s="22">
        <v>98</v>
      </c>
      <c r="B111" s="45" t="s">
        <v>226</v>
      </c>
      <c r="C111" s="45" t="s">
        <v>41</v>
      </c>
      <c r="D111" s="44" t="s">
        <v>33</v>
      </c>
      <c r="E111" s="45" t="s">
        <v>124</v>
      </c>
      <c r="F111" s="43" t="s">
        <v>30</v>
      </c>
      <c r="G111" s="46">
        <v>70000</v>
      </c>
      <c r="H111" s="46">
        <v>5052.99</v>
      </c>
      <c r="I111" s="46">
        <v>50</v>
      </c>
      <c r="J111" s="47">
        <v>2009</v>
      </c>
      <c r="K111" s="47">
        <v>2128</v>
      </c>
      <c r="L111" s="46">
        <v>3957.21</v>
      </c>
      <c r="M111" s="46">
        <v>1577.45</v>
      </c>
      <c r="N111" s="46">
        <v>0</v>
      </c>
      <c r="O111" s="46">
        <v>0</v>
      </c>
      <c r="P111" s="46">
        <v>0</v>
      </c>
      <c r="Q111" s="46">
        <v>0</v>
      </c>
      <c r="R111" s="46">
        <f>+SUM(H111:P111)</f>
        <v>14774.650000000001</v>
      </c>
      <c r="S111" s="46">
        <f>SUM(G111+Q111-R111)</f>
        <v>55225.35</v>
      </c>
    </row>
    <row r="112" spans="1:19" s="18" customFormat="1" ht="12" x14ac:dyDescent="0.2">
      <c r="A112" s="22">
        <v>99</v>
      </c>
      <c r="B112" s="44" t="s">
        <v>330</v>
      </c>
      <c r="C112" s="44" t="s">
        <v>37</v>
      </c>
      <c r="D112" s="44" t="s">
        <v>29</v>
      </c>
      <c r="E112" s="45" t="s">
        <v>124</v>
      </c>
      <c r="F112" s="43" t="s">
        <v>30</v>
      </c>
      <c r="G112" s="48">
        <v>50000</v>
      </c>
      <c r="H112" s="46">
        <v>1854</v>
      </c>
      <c r="I112" s="46">
        <v>50</v>
      </c>
      <c r="J112" s="47">
        <v>1435</v>
      </c>
      <c r="K112" s="47">
        <v>1520</v>
      </c>
      <c r="L112" s="46">
        <v>0</v>
      </c>
      <c r="M112" s="46">
        <v>0</v>
      </c>
      <c r="N112" s="46">
        <v>0</v>
      </c>
      <c r="O112" s="46">
        <v>200</v>
      </c>
      <c r="P112" s="46">
        <v>20000</v>
      </c>
      <c r="Q112" s="46">
        <v>0</v>
      </c>
      <c r="R112" s="46">
        <f>+SUM(H112:P112)</f>
        <v>25059</v>
      </c>
      <c r="S112" s="46">
        <f>SUM(G112+Q112-R112)</f>
        <v>24941</v>
      </c>
    </row>
    <row r="113" spans="1:19" s="18" customFormat="1" ht="12" x14ac:dyDescent="0.2">
      <c r="A113" s="22">
        <v>100</v>
      </c>
      <c r="B113" s="44" t="s">
        <v>129</v>
      </c>
      <c r="C113" s="44" t="s">
        <v>37</v>
      </c>
      <c r="D113" s="44" t="s">
        <v>29</v>
      </c>
      <c r="E113" s="45" t="s">
        <v>124</v>
      </c>
      <c r="F113" s="43" t="s">
        <v>30</v>
      </c>
      <c r="G113" s="48">
        <v>60000</v>
      </c>
      <c r="H113" s="46">
        <v>3486.65</v>
      </c>
      <c r="I113" s="46">
        <v>50</v>
      </c>
      <c r="J113" s="47">
        <v>1722</v>
      </c>
      <c r="K113" s="47">
        <v>1824</v>
      </c>
      <c r="L113" s="46">
        <v>0</v>
      </c>
      <c r="M113" s="46">
        <v>0</v>
      </c>
      <c r="N113" s="46">
        <v>0</v>
      </c>
      <c r="O113" s="46">
        <v>0</v>
      </c>
      <c r="P113" s="46">
        <v>10000</v>
      </c>
      <c r="Q113" s="46">
        <v>0</v>
      </c>
      <c r="R113" s="46">
        <f>+SUM(H113:P113)</f>
        <v>17082.650000000001</v>
      </c>
      <c r="S113" s="46">
        <f>SUM(G113+Q113-R113)</f>
        <v>42917.35</v>
      </c>
    </row>
    <row r="114" spans="1:19" s="18" customFormat="1" ht="12" x14ac:dyDescent="0.2">
      <c r="A114" s="22">
        <v>101</v>
      </c>
      <c r="B114" s="45" t="s">
        <v>125</v>
      </c>
      <c r="C114" s="45" t="s">
        <v>37</v>
      </c>
      <c r="D114" s="44" t="s">
        <v>33</v>
      </c>
      <c r="E114" s="44" t="s">
        <v>232</v>
      </c>
      <c r="F114" s="43" t="s">
        <v>30</v>
      </c>
      <c r="G114" s="46">
        <v>55000</v>
      </c>
      <c r="H114" s="46">
        <v>2323.06</v>
      </c>
      <c r="I114" s="46">
        <v>130</v>
      </c>
      <c r="J114" s="47">
        <v>1578.5</v>
      </c>
      <c r="K114" s="47">
        <v>1672</v>
      </c>
      <c r="L114" s="46">
        <v>1758.76</v>
      </c>
      <c r="M114" s="46">
        <v>1577.45</v>
      </c>
      <c r="N114" s="46">
        <v>0</v>
      </c>
      <c r="O114" s="46">
        <v>0</v>
      </c>
      <c r="P114" s="46">
        <v>1000</v>
      </c>
      <c r="Q114" s="46">
        <v>0</v>
      </c>
      <c r="R114" s="46">
        <f>+SUM(H114:P114)</f>
        <v>10039.77</v>
      </c>
      <c r="S114" s="46">
        <f>SUM(G114+Q114-R114)</f>
        <v>44960.229999999996</v>
      </c>
    </row>
    <row r="115" spans="1:19" s="18" customFormat="1" ht="12" x14ac:dyDescent="0.2">
      <c r="A115" s="22">
        <v>102</v>
      </c>
      <c r="B115" s="49" t="s">
        <v>263</v>
      </c>
      <c r="C115" s="44" t="s">
        <v>264</v>
      </c>
      <c r="D115" s="44" t="s">
        <v>29</v>
      </c>
      <c r="E115" s="45" t="s">
        <v>232</v>
      </c>
      <c r="F115" s="43" t="s">
        <v>26</v>
      </c>
      <c r="G115" s="48">
        <v>60000</v>
      </c>
      <c r="H115" s="46">
        <v>3486.65</v>
      </c>
      <c r="I115" s="46">
        <v>50</v>
      </c>
      <c r="J115" s="47">
        <v>1722</v>
      </c>
      <c r="K115" s="47">
        <v>1824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f>+SUM(H115:P115)</f>
        <v>7082.65</v>
      </c>
      <c r="S115" s="46">
        <f>SUM(G115+Q115-R115)</f>
        <v>52917.35</v>
      </c>
    </row>
    <row r="116" spans="1:19" s="18" customFormat="1" ht="12" x14ac:dyDescent="0.2">
      <c r="A116" s="22">
        <v>103</v>
      </c>
      <c r="B116" s="49" t="s">
        <v>126</v>
      </c>
      <c r="C116" s="44" t="s">
        <v>264</v>
      </c>
      <c r="D116" s="44" t="s">
        <v>29</v>
      </c>
      <c r="E116" s="45" t="s">
        <v>232</v>
      </c>
      <c r="F116" s="43" t="s">
        <v>26</v>
      </c>
      <c r="G116" s="48">
        <v>60000</v>
      </c>
      <c r="H116" s="46">
        <v>3486.65</v>
      </c>
      <c r="I116" s="46">
        <v>50</v>
      </c>
      <c r="J116" s="47">
        <v>1722</v>
      </c>
      <c r="K116" s="47">
        <v>1824</v>
      </c>
      <c r="L116" s="46">
        <v>1310.325</v>
      </c>
      <c r="M116" s="46">
        <v>0</v>
      </c>
      <c r="N116" s="46">
        <v>0</v>
      </c>
      <c r="O116" s="46">
        <v>0</v>
      </c>
      <c r="P116" s="46">
        <v>4019.65</v>
      </c>
      <c r="Q116" s="46">
        <v>0</v>
      </c>
      <c r="R116" s="46">
        <f>+SUM(H116:P116)</f>
        <v>12412.625</v>
      </c>
      <c r="S116" s="46">
        <f>SUM(G116+Q116-R116)</f>
        <v>47587.375</v>
      </c>
    </row>
    <row r="117" spans="1:19" s="18" customFormat="1" ht="12" x14ac:dyDescent="0.2">
      <c r="A117" s="22">
        <v>104</v>
      </c>
      <c r="B117" s="44" t="s">
        <v>272</v>
      </c>
      <c r="C117" s="44" t="s">
        <v>127</v>
      </c>
      <c r="D117" s="44" t="s">
        <v>29</v>
      </c>
      <c r="E117" s="45" t="s">
        <v>232</v>
      </c>
      <c r="F117" s="43" t="s">
        <v>30</v>
      </c>
      <c r="G117" s="48">
        <v>73000</v>
      </c>
      <c r="H117" s="46">
        <v>5932.99</v>
      </c>
      <c r="I117" s="46">
        <v>50</v>
      </c>
      <c r="J117" s="47">
        <v>2095.1</v>
      </c>
      <c r="K117" s="47">
        <v>2219.1999999999998</v>
      </c>
      <c r="L117" s="46">
        <v>655.16250000000002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f>+SUM(H117:P117)</f>
        <v>10952.452500000001</v>
      </c>
      <c r="S117" s="46">
        <f>SUM(G117+Q117-R117)</f>
        <v>62047.547500000001</v>
      </c>
    </row>
    <row r="118" spans="1:19" s="18" customFormat="1" ht="12" x14ac:dyDescent="0.2">
      <c r="A118" s="22">
        <v>105</v>
      </c>
      <c r="B118" s="44" t="s">
        <v>309</v>
      </c>
      <c r="C118" s="44" t="s">
        <v>128</v>
      </c>
      <c r="D118" s="44" t="s">
        <v>29</v>
      </c>
      <c r="E118" s="45" t="s">
        <v>232</v>
      </c>
      <c r="F118" s="43" t="s">
        <v>30</v>
      </c>
      <c r="G118" s="48">
        <v>60000</v>
      </c>
      <c r="H118" s="46">
        <v>3486.65</v>
      </c>
      <c r="I118" s="46">
        <v>50</v>
      </c>
      <c r="J118" s="47">
        <v>1722</v>
      </c>
      <c r="K118" s="47">
        <v>1824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f>+SUM(H118:P118)</f>
        <v>7082.65</v>
      </c>
      <c r="S118" s="46">
        <f>SUM(G118+Q118-R118)</f>
        <v>52917.35</v>
      </c>
    </row>
    <row r="119" spans="1:19" s="18" customFormat="1" ht="12" x14ac:dyDescent="0.2">
      <c r="A119" s="22">
        <v>106</v>
      </c>
      <c r="B119" s="44" t="s">
        <v>310</v>
      </c>
      <c r="C119" s="44" t="s">
        <v>128</v>
      </c>
      <c r="D119" s="44" t="s">
        <v>29</v>
      </c>
      <c r="E119" s="45" t="s">
        <v>232</v>
      </c>
      <c r="F119" s="43" t="s">
        <v>30</v>
      </c>
      <c r="G119" s="48">
        <v>60000</v>
      </c>
      <c r="H119" s="46">
        <v>3486.65</v>
      </c>
      <c r="I119" s="46">
        <v>50</v>
      </c>
      <c r="J119" s="47">
        <v>1722</v>
      </c>
      <c r="K119" s="47">
        <v>1824</v>
      </c>
      <c r="L119" s="46">
        <v>1750.0150000000001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f>+SUM(H119:P119)</f>
        <v>8832.6649999999991</v>
      </c>
      <c r="S119" s="46">
        <f>SUM(G119+Q119-R119)</f>
        <v>51167.334999999999</v>
      </c>
    </row>
    <row r="120" spans="1:19" s="18" customFormat="1" ht="12" x14ac:dyDescent="0.2">
      <c r="A120" s="22">
        <v>107</v>
      </c>
      <c r="B120" s="45" t="s">
        <v>203</v>
      </c>
      <c r="C120" s="45" t="s">
        <v>130</v>
      </c>
      <c r="D120" s="44" t="s">
        <v>33</v>
      </c>
      <c r="E120" s="45" t="s">
        <v>131</v>
      </c>
      <c r="F120" s="43" t="s">
        <v>30</v>
      </c>
      <c r="G120" s="46">
        <v>125000</v>
      </c>
      <c r="H120" s="46">
        <v>17986.060000000001</v>
      </c>
      <c r="I120" s="46">
        <v>50</v>
      </c>
      <c r="J120" s="47">
        <v>3587.5</v>
      </c>
      <c r="K120" s="47">
        <v>3800</v>
      </c>
      <c r="L120" s="46">
        <v>0</v>
      </c>
      <c r="M120" s="46">
        <v>0</v>
      </c>
      <c r="N120" s="46">
        <v>0</v>
      </c>
      <c r="O120" s="46">
        <v>200</v>
      </c>
      <c r="P120" s="46">
        <v>0</v>
      </c>
      <c r="Q120" s="46">
        <v>0</v>
      </c>
      <c r="R120" s="46">
        <f>+SUM(H120:P120)</f>
        <v>25623.56</v>
      </c>
      <c r="S120" s="46">
        <f>SUM(G120+Q120-R120)</f>
        <v>99376.44</v>
      </c>
    </row>
    <row r="121" spans="1:19" s="18" customFormat="1" ht="12" x14ac:dyDescent="0.2">
      <c r="A121" s="22">
        <v>108</v>
      </c>
      <c r="B121" s="44" t="s">
        <v>307</v>
      </c>
      <c r="C121" s="44" t="s">
        <v>50</v>
      </c>
      <c r="D121" s="44" t="s">
        <v>29</v>
      </c>
      <c r="E121" s="45" t="s">
        <v>131</v>
      </c>
      <c r="F121" s="43" t="s">
        <v>30</v>
      </c>
      <c r="G121" s="48">
        <v>65000</v>
      </c>
      <c r="H121" s="46">
        <v>4427.55</v>
      </c>
      <c r="I121" s="46">
        <v>50</v>
      </c>
      <c r="J121" s="47">
        <v>1865.5</v>
      </c>
      <c r="K121" s="47">
        <v>1976</v>
      </c>
      <c r="L121" s="46">
        <v>0</v>
      </c>
      <c r="M121" s="46">
        <v>0</v>
      </c>
      <c r="N121" s="46">
        <v>0</v>
      </c>
      <c r="O121" s="46">
        <v>200</v>
      </c>
      <c r="P121" s="46">
        <v>3207.84</v>
      </c>
      <c r="Q121" s="46">
        <v>0</v>
      </c>
      <c r="R121" s="46">
        <f>+SUM(H121:P121)</f>
        <v>11726.89</v>
      </c>
      <c r="S121" s="46">
        <f>SUM(G121+Q121-R121)</f>
        <v>53273.11</v>
      </c>
    </row>
    <row r="122" spans="1:19" s="18" customFormat="1" ht="12" x14ac:dyDescent="0.2">
      <c r="A122" s="22">
        <v>109</v>
      </c>
      <c r="B122" s="44" t="s">
        <v>132</v>
      </c>
      <c r="C122" s="44" t="s">
        <v>50</v>
      </c>
      <c r="D122" s="44" t="s">
        <v>29</v>
      </c>
      <c r="E122" s="45" t="s">
        <v>131</v>
      </c>
      <c r="F122" s="43" t="s">
        <v>30</v>
      </c>
      <c r="G122" s="46">
        <v>65000</v>
      </c>
      <c r="H122" s="46">
        <v>4427.55</v>
      </c>
      <c r="I122" s="46">
        <v>50</v>
      </c>
      <c r="J122" s="47">
        <v>1865.5</v>
      </c>
      <c r="K122" s="47">
        <v>1976</v>
      </c>
      <c r="L122" s="46">
        <v>1310.33</v>
      </c>
      <c r="M122" s="46">
        <v>0</v>
      </c>
      <c r="N122" s="46">
        <v>0</v>
      </c>
      <c r="O122" s="46">
        <v>200</v>
      </c>
      <c r="P122" s="46">
        <v>6000</v>
      </c>
      <c r="Q122" s="46">
        <v>0</v>
      </c>
      <c r="R122" s="46">
        <f>+SUM(H122:P122)</f>
        <v>15829.38</v>
      </c>
      <c r="S122" s="46">
        <f>SUM(G122+Q122-R122)</f>
        <v>49170.62</v>
      </c>
    </row>
    <row r="123" spans="1:19" s="18" customFormat="1" ht="12" x14ac:dyDescent="0.2">
      <c r="A123" s="22">
        <v>110</v>
      </c>
      <c r="B123" s="45" t="s">
        <v>133</v>
      </c>
      <c r="C123" s="45" t="s">
        <v>210</v>
      </c>
      <c r="D123" s="44" t="s">
        <v>33</v>
      </c>
      <c r="E123" s="45" t="s">
        <v>134</v>
      </c>
      <c r="F123" s="43" t="s">
        <v>26</v>
      </c>
      <c r="G123" s="46">
        <v>85000</v>
      </c>
      <c r="H123" s="46">
        <v>8577.06</v>
      </c>
      <c r="I123" s="46">
        <v>90</v>
      </c>
      <c r="J123" s="47">
        <v>2439.5</v>
      </c>
      <c r="K123" s="47">
        <v>2584</v>
      </c>
      <c r="L123" s="46">
        <v>4379.41</v>
      </c>
      <c r="M123" s="46">
        <v>0</v>
      </c>
      <c r="N123" s="46">
        <v>0</v>
      </c>
      <c r="O123" s="46">
        <v>200</v>
      </c>
      <c r="P123" s="46">
        <v>18276.689999999999</v>
      </c>
      <c r="Q123" s="46">
        <v>0</v>
      </c>
      <c r="R123" s="46">
        <f>+SUM(H123:P123)</f>
        <v>36546.660000000003</v>
      </c>
      <c r="S123" s="46">
        <f>SUM(G123+Q123-R123)</f>
        <v>48453.34</v>
      </c>
    </row>
    <row r="124" spans="1:19" s="18" customFormat="1" ht="12" x14ac:dyDescent="0.2">
      <c r="A124" s="22">
        <v>111</v>
      </c>
      <c r="B124" s="45" t="s">
        <v>219</v>
      </c>
      <c r="C124" s="45" t="s">
        <v>210</v>
      </c>
      <c r="D124" s="44" t="s">
        <v>33</v>
      </c>
      <c r="E124" s="45" t="s">
        <v>134</v>
      </c>
      <c r="F124" s="43" t="s">
        <v>30</v>
      </c>
      <c r="G124" s="46">
        <v>65000</v>
      </c>
      <c r="H124" s="46">
        <v>3796.6</v>
      </c>
      <c r="I124" s="46">
        <v>90</v>
      </c>
      <c r="J124" s="47">
        <v>1865.5</v>
      </c>
      <c r="K124" s="47">
        <v>1976</v>
      </c>
      <c r="L124" s="46">
        <v>3069.085</v>
      </c>
      <c r="M124" s="46">
        <f>1577.45*2</f>
        <v>3154.9</v>
      </c>
      <c r="N124" s="46">
        <v>0</v>
      </c>
      <c r="O124" s="46">
        <v>200</v>
      </c>
      <c r="P124" s="46">
        <v>9820.24</v>
      </c>
      <c r="Q124" s="46">
        <v>0</v>
      </c>
      <c r="R124" s="46">
        <f>+SUM(H124:P124)</f>
        <v>23972.325000000001</v>
      </c>
      <c r="S124" s="46">
        <f>SUM(G124+Q124-R124)</f>
        <v>41027.675000000003</v>
      </c>
    </row>
    <row r="125" spans="1:19" s="18" customFormat="1" ht="12" x14ac:dyDescent="0.2">
      <c r="A125" s="22">
        <v>112</v>
      </c>
      <c r="B125" s="45" t="s">
        <v>234</v>
      </c>
      <c r="C125" s="45" t="s">
        <v>210</v>
      </c>
      <c r="D125" s="44" t="s">
        <v>33</v>
      </c>
      <c r="E125" s="45" t="s">
        <v>134</v>
      </c>
      <c r="F125" s="43" t="s">
        <v>26</v>
      </c>
      <c r="G125" s="46">
        <v>85000</v>
      </c>
      <c r="H125" s="46">
        <v>8577.06</v>
      </c>
      <c r="I125" s="46">
        <v>90</v>
      </c>
      <c r="J125" s="47">
        <v>2439.5</v>
      </c>
      <c r="K125" s="47">
        <v>2584</v>
      </c>
      <c r="L125" s="46">
        <v>3517.52</v>
      </c>
      <c r="M125" s="46">
        <v>0</v>
      </c>
      <c r="N125" s="46">
        <v>0</v>
      </c>
      <c r="O125" s="46">
        <v>0</v>
      </c>
      <c r="P125" s="46">
        <v>1000</v>
      </c>
      <c r="Q125" s="46">
        <v>0</v>
      </c>
      <c r="R125" s="46">
        <f>+SUM(H125:P125)</f>
        <v>18208.079999999998</v>
      </c>
      <c r="S125" s="46">
        <f>SUM(G125+Q125-R125)</f>
        <v>66791.92</v>
      </c>
    </row>
    <row r="126" spans="1:19" s="18" customFormat="1" ht="12" x14ac:dyDescent="0.2">
      <c r="A126" s="22">
        <v>113</v>
      </c>
      <c r="B126" s="44" t="s">
        <v>135</v>
      </c>
      <c r="C126" s="44" t="s">
        <v>285</v>
      </c>
      <c r="D126" s="44" t="s">
        <v>29</v>
      </c>
      <c r="E126" s="45" t="s">
        <v>136</v>
      </c>
      <c r="F126" s="43" t="s">
        <v>30</v>
      </c>
      <c r="G126" s="46">
        <v>115000</v>
      </c>
      <c r="H126" s="46">
        <v>15633.81</v>
      </c>
      <c r="I126" s="46">
        <v>50</v>
      </c>
      <c r="J126" s="47">
        <v>3300.5</v>
      </c>
      <c r="K126" s="47">
        <v>3496</v>
      </c>
      <c r="L126" s="46">
        <v>879.38</v>
      </c>
      <c r="M126" s="46">
        <v>0</v>
      </c>
      <c r="N126" s="46">
        <v>0</v>
      </c>
      <c r="O126" s="46">
        <v>200</v>
      </c>
      <c r="P126" s="46">
        <v>4000</v>
      </c>
      <c r="Q126" s="46">
        <v>0</v>
      </c>
      <c r="R126" s="46">
        <f>+SUM(H126:P126)</f>
        <v>27559.69</v>
      </c>
      <c r="S126" s="46">
        <f>SUM(G126+Q126-R126)</f>
        <v>87440.31</v>
      </c>
    </row>
    <row r="127" spans="1:19" s="18" customFormat="1" ht="12" x14ac:dyDescent="0.2">
      <c r="A127" s="22">
        <v>114</v>
      </c>
      <c r="B127" s="45" t="s">
        <v>137</v>
      </c>
      <c r="C127" s="45" t="s">
        <v>50</v>
      </c>
      <c r="D127" s="44" t="s">
        <v>33</v>
      </c>
      <c r="E127" s="45" t="s">
        <v>136</v>
      </c>
      <c r="F127" s="43" t="s">
        <v>26</v>
      </c>
      <c r="G127" s="46">
        <v>70000</v>
      </c>
      <c r="H127" s="46">
        <v>5368.45</v>
      </c>
      <c r="I127" s="46">
        <v>90</v>
      </c>
      <c r="J127" s="47">
        <v>2009</v>
      </c>
      <c r="K127" s="47">
        <v>2128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f>+SUM(H127:P127)</f>
        <v>9595.4500000000007</v>
      </c>
      <c r="S127" s="46">
        <f>SUM(G127+Q127-R127)</f>
        <v>60404.55</v>
      </c>
    </row>
    <row r="128" spans="1:19" s="18" customFormat="1" ht="12" x14ac:dyDescent="0.2">
      <c r="A128" s="22">
        <v>115</v>
      </c>
      <c r="B128" s="45" t="s">
        <v>144</v>
      </c>
      <c r="C128" s="45" t="s">
        <v>48</v>
      </c>
      <c r="D128" s="44" t="s">
        <v>29</v>
      </c>
      <c r="E128" s="45" t="s">
        <v>136</v>
      </c>
      <c r="F128" s="43" t="s">
        <v>30</v>
      </c>
      <c r="G128" s="46">
        <v>25000</v>
      </c>
      <c r="H128" s="46">
        <v>0</v>
      </c>
      <c r="I128" s="46">
        <v>130</v>
      </c>
      <c r="J128" s="47">
        <v>717.5</v>
      </c>
      <c r="K128" s="47">
        <v>760</v>
      </c>
      <c r="L128" s="46">
        <v>0</v>
      </c>
      <c r="M128" s="46">
        <v>1577.45</v>
      </c>
      <c r="N128" s="46">
        <v>0</v>
      </c>
      <c r="O128" s="46">
        <v>200</v>
      </c>
      <c r="P128" s="46">
        <v>0</v>
      </c>
      <c r="Q128" s="46"/>
      <c r="R128" s="46">
        <f>+SUM(H128:P128)</f>
        <v>3384.95</v>
      </c>
      <c r="S128" s="46">
        <f>SUM(G128+Q128-R128)</f>
        <v>21615.05</v>
      </c>
    </row>
    <row r="129" spans="1:19" s="18" customFormat="1" ht="12" x14ac:dyDescent="0.2">
      <c r="A129" s="22">
        <v>116</v>
      </c>
      <c r="B129" s="45" t="s">
        <v>145</v>
      </c>
      <c r="C129" s="45" t="s">
        <v>48</v>
      </c>
      <c r="D129" s="44" t="s">
        <v>29</v>
      </c>
      <c r="E129" s="45" t="s">
        <v>136</v>
      </c>
      <c r="F129" s="43" t="s">
        <v>30</v>
      </c>
      <c r="G129" s="46">
        <v>25000</v>
      </c>
      <c r="H129" s="46">
        <v>0</v>
      </c>
      <c r="I129" s="46">
        <v>50</v>
      </c>
      <c r="J129" s="47">
        <v>717.5</v>
      </c>
      <c r="K129" s="47">
        <v>760</v>
      </c>
      <c r="L129" s="46">
        <v>879.38</v>
      </c>
      <c r="M129" s="46">
        <v>0</v>
      </c>
      <c r="N129" s="46">
        <v>0</v>
      </c>
      <c r="O129" s="46">
        <v>200</v>
      </c>
      <c r="P129" s="46">
        <v>5819.65</v>
      </c>
      <c r="Q129" s="46"/>
      <c r="R129" s="46">
        <f>+SUM(H129:P129)</f>
        <v>8426.5299999999988</v>
      </c>
      <c r="S129" s="46">
        <f>SUM(G129+Q129-R129)</f>
        <v>16573.47</v>
      </c>
    </row>
    <row r="130" spans="1:19" s="18" customFormat="1" ht="12" x14ac:dyDescent="0.2">
      <c r="A130" s="22">
        <v>117</v>
      </c>
      <c r="B130" s="45" t="s">
        <v>255</v>
      </c>
      <c r="C130" s="45" t="s">
        <v>48</v>
      </c>
      <c r="D130" s="44" t="s">
        <v>29</v>
      </c>
      <c r="E130" s="45" t="s">
        <v>136</v>
      </c>
      <c r="F130" s="43" t="s">
        <v>30</v>
      </c>
      <c r="G130" s="46">
        <v>25000</v>
      </c>
      <c r="H130" s="46">
        <v>0</v>
      </c>
      <c r="I130" s="46">
        <v>50</v>
      </c>
      <c r="J130" s="47">
        <v>717.5</v>
      </c>
      <c r="K130" s="47">
        <v>760</v>
      </c>
      <c r="L130" s="46">
        <v>439.69</v>
      </c>
      <c r="M130" s="46">
        <v>0</v>
      </c>
      <c r="N130" s="46">
        <v>0</v>
      </c>
      <c r="O130" s="46">
        <v>200</v>
      </c>
      <c r="P130" s="46">
        <v>9039.31</v>
      </c>
      <c r="Q130" s="46"/>
      <c r="R130" s="46">
        <f>+SUM(H130:P130)</f>
        <v>11206.5</v>
      </c>
      <c r="S130" s="46">
        <f>SUM(G130+Q130-R130)</f>
        <v>13793.5</v>
      </c>
    </row>
    <row r="131" spans="1:19" s="18" customFormat="1" ht="12" x14ac:dyDescent="0.2">
      <c r="A131" s="22">
        <v>118</v>
      </c>
      <c r="B131" s="49" t="s">
        <v>257</v>
      </c>
      <c r="C131" s="44" t="s">
        <v>138</v>
      </c>
      <c r="D131" s="44" t="s">
        <v>29</v>
      </c>
      <c r="E131" s="45" t="s">
        <v>136</v>
      </c>
      <c r="F131" s="43" t="s">
        <v>26</v>
      </c>
      <c r="G131" s="48">
        <v>75000</v>
      </c>
      <c r="H131" s="46">
        <v>6309.35</v>
      </c>
      <c r="I131" s="46">
        <v>50</v>
      </c>
      <c r="J131" s="47">
        <v>2152.5</v>
      </c>
      <c r="K131" s="47">
        <v>2280</v>
      </c>
      <c r="L131" s="46">
        <v>439.69</v>
      </c>
      <c r="M131" s="46">
        <v>0</v>
      </c>
      <c r="N131" s="46">
        <v>0</v>
      </c>
      <c r="O131" s="46">
        <v>200</v>
      </c>
      <c r="P131" s="46">
        <v>0</v>
      </c>
      <c r="Q131" s="46">
        <v>0</v>
      </c>
      <c r="R131" s="46">
        <f>+SUM(H131:P131)</f>
        <v>11431.54</v>
      </c>
      <c r="S131" s="46">
        <f>SUM(G131+Q131-R131)</f>
        <v>63568.46</v>
      </c>
    </row>
    <row r="132" spans="1:19" s="18" customFormat="1" ht="12" x14ac:dyDescent="0.2">
      <c r="A132" s="22">
        <v>119</v>
      </c>
      <c r="B132" s="49" t="s">
        <v>146</v>
      </c>
      <c r="C132" s="44" t="s">
        <v>147</v>
      </c>
      <c r="D132" s="44" t="s">
        <v>29</v>
      </c>
      <c r="E132" s="45" t="s">
        <v>136</v>
      </c>
      <c r="F132" s="43" t="s">
        <v>30</v>
      </c>
      <c r="G132" s="48">
        <v>26000</v>
      </c>
      <c r="H132" s="46">
        <v>0</v>
      </c>
      <c r="I132" s="46">
        <v>50</v>
      </c>
      <c r="J132" s="47">
        <v>746.2</v>
      </c>
      <c r="K132" s="47">
        <v>790.4</v>
      </c>
      <c r="L132" s="46">
        <v>1758.76</v>
      </c>
      <c r="M132" s="46">
        <v>0</v>
      </c>
      <c r="N132" s="46">
        <v>0</v>
      </c>
      <c r="O132" s="46">
        <v>200</v>
      </c>
      <c r="P132" s="46">
        <v>3723.06</v>
      </c>
      <c r="Q132" s="46">
        <v>0</v>
      </c>
      <c r="R132" s="46">
        <f>+SUM(H132:P132)</f>
        <v>7268.42</v>
      </c>
      <c r="S132" s="46">
        <f>SUM(G132+Q132-R132)</f>
        <v>18731.580000000002</v>
      </c>
    </row>
    <row r="133" spans="1:19" s="18" customFormat="1" ht="12" x14ac:dyDescent="0.2">
      <c r="A133" s="22">
        <v>120</v>
      </c>
      <c r="B133" s="44" t="s">
        <v>282</v>
      </c>
      <c r="C133" s="44" t="s">
        <v>139</v>
      </c>
      <c r="D133" s="44" t="s">
        <v>29</v>
      </c>
      <c r="E133" s="45" t="s">
        <v>136</v>
      </c>
      <c r="F133" s="43" t="s">
        <v>26</v>
      </c>
      <c r="G133" s="48">
        <v>55000</v>
      </c>
      <c r="H133" s="46">
        <v>2559.6799999999998</v>
      </c>
      <c r="I133" s="46">
        <v>50</v>
      </c>
      <c r="J133" s="47">
        <v>1578.5</v>
      </c>
      <c r="K133" s="47">
        <v>1672</v>
      </c>
      <c r="L133" s="46">
        <v>0</v>
      </c>
      <c r="M133" s="46">
        <v>0</v>
      </c>
      <c r="N133" s="46">
        <v>0</v>
      </c>
      <c r="O133" s="46">
        <v>200</v>
      </c>
      <c r="P133" s="46">
        <v>10217.07</v>
      </c>
      <c r="Q133" s="46"/>
      <c r="R133" s="46">
        <f>+SUM(H133:P133)</f>
        <v>16277.25</v>
      </c>
      <c r="S133" s="46">
        <f>SUM(G133+Q133-R133)</f>
        <v>38722.75</v>
      </c>
    </row>
    <row r="134" spans="1:19" s="18" customFormat="1" ht="12" x14ac:dyDescent="0.2">
      <c r="A134" s="22">
        <v>121</v>
      </c>
      <c r="B134" s="44" t="s">
        <v>294</v>
      </c>
      <c r="C134" s="44" t="s">
        <v>140</v>
      </c>
      <c r="D134" s="44" t="s">
        <v>29</v>
      </c>
      <c r="E134" s="45" t="s">
        <v>136</v>
      </c>
      <c r="F134" s="43" t="s">
        <v>26</v>
      </c>
      <c r="G134" s="48">
        <v>34000</v>
      </c>
      <c r="H134" s="46">
        <v>0</v>
      </c>
      <c r="I134" s="46">
        <v>130</v>
      </c>
      <c r="J134" s="47">
        <v>975.8</v>
      </c>
      <c r="K134" s="47">
        <v>1033.5999999999999</v>
      </c>
      <c r="L134" s="46">
        <v>0</v>
      </c>
      <c r="M134" s="46">
        <v>0</v>
      </c>
      <c r="N134" s="46">
        <v>0</v>
      </c>
      <c r="O134" s="46">
        <v>200</v>
      </c>
      <c r="P134" s="46">
        <v>8151.92</v>
      </c>
      <c r="Q134" s="46">
        <v>0</v>
      </c>
      <c r="R134" s="46">
        <f>+SUM(H134:P134)</f>
        <v>10491.32</v>
      </c>
      <c r="S134" s="46">
        <f>SUM(G134+Q134-R134)</f>
        <v>23508.68</v>
      </c>
    </row>
    <row r="135" spans="1:19" s="18" customFormat="1" ht="12" x14ac:dyDescent="0.2">
      <c r="A135" s="22">
        <v>122</v>
      </c>
      <c r="B135" s="44" t="s">
        <v>148</v>
      </c>
      <c r="C135" s="44" t="s">
        <v>48</v>
      </c>
      <c r="D135" s="44" t="s">
        <v>29</v>
      </c>
      <c r="E135" s="45" t="s">
        <v>136</v>
      </c>
      <c r="F135" s="43" t="s">
        <v>30</v>
      </c>
      <c r="G135" s="48">
        <v>25000</v>
      </c>
      <c r="H135" s="46">
        <v>0</v>
      </c>
      <c r="I135" s="46">
        <v>50</v>
      </c>
      <c r="J135" s="47">
        <v>717.5</v>
      </c>
      <c r="K135" s="47">
        <v>760</v>
      </c>
      <c r="L135" s="46">
        <v>0</v>
      </c>
      <c r="M135" s="46">
        <v>0</v>
      </c>
      <c r="N135" s="46">
        <v>0</v>
      </c>
      <c r="O135" s="46">
        <v>200</v>
      </c>
      <c r="P135" s="46">
        <v>4529.7299999999996</v>
      </c>
      <c r="Q135" s="46">
        <v>0</v>
      </c>
      <c r="R135" s="46">
        <f>+SUM(H135:P135)</f>
        <v>6257.23</v>
      </c>
      <c r="S135" s="46">
        <f>SUM(G135+Q135-R135)</f>
        <v>18742.77</v>
      </c>
    </row>
    <row r="136" spans="1:19" s="18" customFormat="1" ht="12" x14ac:dyDescent="0.2">
      <c r="A136" s="22">
        <v>123</v>
      </c>
      <c r="B136" s="44" t="s">
        <v>149</v>
      </c>
      <c r="C136" s="44" t="s">
        <v>48</v>
      </c>
      <c r="D136" s="44" t="s">
        <v>29</v>
      </c>
      <c r="E136" s="45" t="s">
        <v>136</v>
      </c>
      <c r="F136" s="43" t="s">
        <v>30</v>
      </c>
      <c r="G136" s="48">
        <v>25000</v>
      </c>
      <c r="H136" s="46">
        <v>0</v>
      </c>
      <c r="I136" s="46">
        <v>50</v>
      </c>
      <c r="J136" s="47">
        <v>717.5</v>
      </c>
      <c r="K136" s="47">
        <v>760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f>+SUM(H136:P136)</f>
        <v>1527.5</v>
      </c>
      <c r="S136" s="46">
        <f>SUM(G136+Q136-R136)</f>
        <v>23472.5</v>
      </c>
    </row>
    <row r="137" spans="1:19" s="18" customFormat="1" ht="12" x14ac:dyDescent="0.2">
      <c r="A137" s="22">
        <v>124</v>
      </c>
      <c r="B137" s="44" t="s">
        <v>150</v>
      </c>
      <c r="C137" s="44" t="s">
        <v>48</v>
      </c>
      <c r="D137" s="44" t="s">
        <v>29</v>
      </c>
      <c r="E137" s="45" t="s">
        <v>136</v>
      </c>
      <c r="F137" s="43" t="s">
        <v>30</v>
      </c>
      <c r="G137" s="48">
        <v>25000</v>
      </c>
      <c r="H137" s="46">
        <v>0</v>
      </c>
      <c r="I137" s="46">
        <v>50</v>
      </c>
      <c r="J137" s="47">
        <v>717.5</v>
      </c>
      <c r="K137" s="47">
        <v>760</v>
      </c>
      <c r="L137" s="46">
        <v>0</v>
      </c>
      <c r="M137" s="46">
        <v>0</v>
      </c>
      <c r="N137" s="46">
        <v>0</v>
      </c>
      <c r="O137" s="46">
        <v>200</v>
      </c>
      <c r="P137" s="46">
        <v>5400.13</v>
      </c>
      <c r="Q137" s="46"/>
      <c r="R137" s="46">
        <f>+SUM(H137:P137)</f>
        <v>7127.63</v>
      </c>
      <c r="S137" s="46">
        <f>SUM(G137+Q137-R137)</f>
        <v>17872.37</v>
      </c>
    </row>
    <row r="138" spans="1:19" s="18" customFormat="1" ht="12" x14ac:dyDescent="0.2">
      <c r="A138" s="22">
        <v>125</v>
      </c>
      <c r="B138" s="44" t="s">
        <v>141</v>
      </c>
      <c r="C138" s="44" t="s">
        <v>68</v>
      </c>
      <c r="D138" s="44" t="s">
        <v>29</v>
      </c>
      <c r="E138" s="45" t="s">
        <v>136</v>
      </c>
      <c r="F138" s="43" t="s">
        <v>30</v>
      </c>
      <c r="G138" s="48">
        <v>25000</v>
      </c>
      <c r="H138" s="46">
        <v>0</v>
      </c>
      <c r="I138" s="46">
        <v>90</v>
      </c>
      <c r="J138" s="47">
        <v>717.5</v>
      </c>
      <c r="K138" s="47">
        <v>760</v>
      </c>
      <c r="L138" s="46">
        <v>0</v>
      </c>
      <c r="M138" s="46">
        <v>1577.45</v>
      </c>
      <c r="N138" s="46">
        <v>0</v>
      </c>
      <c r="O138" s="46">
        <v>200</v>
      </c>
      <c r="P138" s="46">
        <v>9744.61</v>
      </c>
      <c r="Q138" s="46">
        <v>0</v>
      </c>
      <c r="R138" s="46">
        <f>+SUM(H138:P138)</f>
        <v>13089.560000000001</v>
      </c>
      <c r="S138" s="46">
        <f>SUM(G138+Q138-R138)</f>
        <v>11910.439999999999</v>
      </c>
    </row>
    <row r="139" spans="1:19" s="18" customFormat="1" ht="12" x14ac:dyDescent="0.2">
      <c r="A139" s="22">
        <v>126</v>
      </c>
      <c r="B139" s="44" t="s">
        <v>151</v>
      </c>
      <c r="C139" s="44" t="s">
        <v>48</v>
      </c>
      <c r="D139" s="44" t="s">
        <v>29</v>
      </c>
      <c r="E139" s="45" t="s">
        <v>136</v>
      </c>
      <c r="F139" s="43" t="s">
        <v>30</v>
      </c>
      <c r="G139" s="48">
        <v>25000</v>
      </c>
      <c r="H139" s="46">
        <v>0</v>
      </c>
      <c r="I139" s="46">
        <v>50</v>
      </c>
      <c r="J139" s="47">
        <v>717.5</v>
      </c>
      <c r="K139" s="47">
        <v>760</v>
      </c>
      <c r="L139" s="46">
        <v>0</v>
      </c>
      <c r="M139" s="46">
        <v>0</v>
      </c>
      <c r="N139" s="46">
        <v>0</v>
      </c>
      <c r="O139" s="46">
        <v>200</v>
      </c>
      <c r="P139" s="46">
        <v>5144.71</v>
      </c>
      <c r="Q139" s="46"/>
      <c r="R139" s="46">
        <f>+SUM(H139:P139)</f>
        <v>6872.21</v>
      </c>
      <c r="S139" s="46">
        <f>SUM(G139+Q139-R139)</f>
        <v>18127.79</v>
      </c>
    </row>
    <row r="140" spans="1:19" s="18" customFormat="1" ht="12" x14ac:dyDescent="0.2">
      <c r="A140" s="22">
        <v>127</v>
      </c>
      <c r="B140" s="44" t="s">
        <v>142</v>
      </c>
      <c r="C140" s="44" t="s">
        <v>69</v>
      </c>
      <c r="D140" s="44" t="s">
        <v>29</v>
      </c>
      <c r="E140" s="45" t="s">
        <v>136</v>
      </c>
      <c r="F140" s="43" t="s">
        <v>30</v>
      </c>
      <c r="G140" s="48">
        <v>38000</v>
      </c>
      <c r="H140" s="46">
        <v>160.38</v>
      </c>
      <c r="I140" s="46">
        <v>50</v>
      </c>
      <c r="J140" s="47">
        <v>1090.5999999999999</v>
      </c>
      <c r="K140" s="47">
        <v>1155.2</v>
      </c>
      <c r="L140" s="46">
        <v>0</v>
      </c>
      <c r="M140" s="46">
        <v>0</v>
      </c>
      <c r="N140" s="46">
        <v>0</v>
      </c>
      <c r="O140" s="46">
        <v>200</v>
      </c>
      <c r="P140" s="46">
        <v>6868.28</v>
      </c>
      <c r="Q140" s="46">
        <v>0</v>
      </c>
      <c r="R140" s="46">
        <f>+SUM(H140:P140)</f>
        <v>9524.4599999999991</v>
      </c>
      <c r="S140" s="46">
        <f>SUM(G140+Q140-R140)</f>
        <v>28475.54</v>
      </c>
    </row>
    <row r="141" spans="1:19" s="18" customFormat="1" ht="12" x14ac:dyDescent="0.2">
      <c r="A141" s="22">
        <v>128</v>
      </c>
      <c r="B141" s="44" t="s">
        <v>318</v>
      </c>
      <c r="C141" s="44" t="s">
        <v>143</v>
      </c>
      <c r="D141" s="44" t="s">
        <v>29</v>
      </c>
      <c r="E141" s="45" t="s">
        <v>136</v>
      </c>
      <c r="F141" s="43" t="s">
        <v>26</v>
      </c>
      <c r="G141" s="48">
        <v>60000</v>
      </c>
      <c r="H141" s="46">
        <v>3486.65</v>
      </c>
      <c r="I141" s="46">
        <v>50</v>
      </c>
      <c r="J141" s="47">
        <v>1722</v>
      </c>
      <c r="K141" s="47">
        <v>1824</v>
      </c>
      <c r="L141" s="46">
        <v>0</v>
      </c>
      <c r="M141" s="46">
        <v>0</v>
      </c>
      <c r="N141" s="46">
        <v>0</v>
      </c>
      <c r="O141" s="46">
        <v>200</v>
      </c>
      <c r="P141" s="46">
        <v>0</v>
      </c>
      <c r="Q141" s="46"/>
      <c r="R141" s="46">
        <f>+SUM(H141:P141)</f>
        <v>7282.65</v>
      </c>
      <c r="S141" s="46">
        <f>SUM(G141+Q141-R141)</f>
        <v>52717.35</v>
      </c>
    </row>
    <row r="142" spans="1:19" s="18" customFormat="1" ht="12" x14ac:dyDescent="0.2">
      <c r="A142" s="22">
        <v>129</v>
      </c>
      <c r="B142" s="44" t="s">
        <v>324</v>
      </c>
      <c r="C142" s="44" t="s">
        <v>48</v>
      </c>
      <c r="D142" s="44" t="s">
        <v>29</v>
      </c>
      <c r="E142" s="45" t="s">
        <v>136</v>
      </c>
      <c r="F142" s="43" t="s">
        <v>30</v>
      </c>
      <c r="G142" s="48">
        <v>25000</v>
      </c>
      <c r="H142" s="46">
        <v>0</v>
      </c>
      <c r="I142" s="46">
        <v>50</v>
      </c>
      <c r="J142" s="47">
        <v>717.5</v>
      </c>
      <c r="K142" s="47">
        <v>760</v>
      </c>
      <c r="L142" s="46">
        <v>439.69</v>
      </c>
      <c r="M142" s="46">
        <v>0</v>
      </c>
      <c r="N142" s="46">
        <v>0</v>
      </c>
      <c r="O142" s="46">
        <v>200</v>
      </c>
      <c r="P142" s="46">
        <v>5000</v>
      </c>
      <c r="Q142" s="46"/>
      <c r="R142" s="46">
        <f>+SUM(H142:P142)</f>
        <v>7167.1900000000005</v>
      </c>
      <c r="S142" s="46">
        <f>SUM(G142+Q142-R142)</f>
        <v>17832.809999999998</v>
      </c>
    </row>
    <row r="143" spans="1:19" s="18" customFormat="1" ht="12" x14ac:dyDescent="0.2">
      <c r="A143" s="22">
        <v>130</v>
      </c>
      <c r="B143" s="44" t="s">
        <v>325</v>
      </c>
      <c r="C143" s="44" t="s">
        <v>48</v>
      </c>
      <c r="D143" s="44" t="s">
        <v>29</v>
      </c>
      <c r="E143" s="45" t="s">
        <v>136</v>
      </c>
      <c r="F143" s="43" t="s">
        <v>30</v>
      </c>
      <c r="G143" s="48">
        <v>25000</v>
      </c>
      <c r="H143" s="46">
        <v>0</v>
      </c>
      <c r="I143" s="46">
        <v>50</v>
      </c>
      <c r="J143" s="47">
        <v>717.5</v>
      </c>
      <c r="K143" s="47">
        <v>760</v>
      </c>
      <c r="L143" s="46">
        <v>0</v>
      </c>
      <c r="M143" s="46">
        <v>0</v>
      </c>
      <c r="N143" s="46">
        <v>0</v>
      </c>
      <c r="O143" s="46">
        <v>200</v>
      </c>
      <c r="P143" s="46">
        <v>4515.7700000000004</v>
      </c>
      <c r="Q143" s="46"/>
      <c r="R143" s="46">
        <f>+SUM(H143:P143)</f>
        <v>6243.27</v>
      </c>
      <c r="S143" s="46">
        <f>SUM(G143+Q143-R143)</f>
        <v>18756.73</v>
      </c>
    </row>
    <row r="144" spans="1:19" s="18" customFormat="1" ht="12" x14ac:dyDescent="0.2">
      <c r="A144" s="22">
        <v>131</v>
      </c>
      <c r="B144" s="44" t="s">
        <v>153</v>
      </c>
      <c r="C144" s="44" t="s">
        <v>48</v>
      </c>
      <c r="D144" s="44" t="s">
        <v>29</v>
      </c>
      <c r="E144" s="45" t="s">
        <v>136</v>
      </c>
      <c r="F144" s="43" t="s">
        <v>30</v>
      </c>
      <c r="G144" s="48">
        <v>25000</v>
      </c>
      <c r="H144" s="46">
        <v>0</v>
      </c>
      <c r="I144" s="46">
        <v>50</v>
      </c>
      <c r="J144" s="47">
        <v>717.5</v>
      </c>
      <c r="K144" s="47">
        <v>760</v>
      </c>
      <c r="L144" s="46">
        <v>0</v>
      </c>
      <c r="M144" s="46">
        <v>0</v>
      </c>
      <c r="N144" s="46">
        <v>0</v>
      </c>
      <c r="O144" s="46">
        <v>200</v>
      </c>
      <c r="P144" s="46">
        <v>3126.51</v>
      </c>
      <c r="Q144" s="46">
        <v>0</v>
      </c>
      <c r="R144" s="46">
        <f>+SUM(H144:P144)</f>
        <v>4854.01</v>
      </c>
      <c r="S144" s="46">
        <f>SUM(G144+Q144-R144)</f>
        <v>20145.989999999998</v>
      </c>
    </row>
    <row r="145" spans="1:19" s="18" customFormat="1" ht="12" x14ac:dyDescent="0.2">
      <c r="A145" s="22">
        <v>132</v>
      </c>
      <c r="B145" s="44" t="s">
        <v>154</v>
      </c>
      <c r="C145" s="44" t="s">
        <v>48</v>
      </c>
      <c r="D145" s="44" t="s">
        <v>29</v>
      </c>
      <c r="E145" s="45" t="s">
        <v>136</v>
      </c>
      <c r="F145" s="43" t="s">
        <v>30</v>
      </c>
      <c r="G145" s="48">
        <v>25000</v>
      </c>
      <c r="H145" s="46">
        <v>0</v>
      </c>
      <c r="I145" s="46">
        <v>50</v>
      </c>
      <c r="J145" s="47">
        <v>717.5</v>
      </c>
      <c r="K145" s="47">
        <v>760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f>+SUM(H145:P145)</f>
        <v>1527.5</v>
      </c>
      <c r="S145" s="46">
        <f>SUM(G145+Q145-R145)</f>
        <v>23472.5</v>
      </c>
    </row>
    <row r="146" spans="1:19" s="18" customFormat="1" ht="12" x14ac:dyDescent="0.2">
      <c r="A146" s="22">
        <v>133</v>
      </c>
      <c r="B146" s="49" t="s">
        <v>259</v>
      </c>
      <c r="C146" s="44" t="s">
        <v>155</v>
      </c>
      <c r="D146" s="44" t="s">
        <v>29</v>
      </c>
      <c r="E146" s="45" t="s">
        <v>211</v>
      </c>
      <c r="F146" s="43" t="s">
        <v>30</v>
      </c>
      <c r="G146" s="48">
        <v>75000</v>
      </c>
      <c r="H146" s="46">
        <v>6309.35</v>
      </c>
      <c r="I146" s="46">
        <v>50</v>
      </c>
      <c r="J146" s="47">
        <v>2152.5</v>
      </c>
      <c r="K146" s="47">
        <v>2280</v>
      </c>
      <c r="L146" s="46">
        <v>6132.9599999999991</v>
      </c>
      <c r="M146" s="46">
        <v>0</v>
      </c>
      <c r="N146" s="46">
        <v>0</v>
      </c>
      <c r="O146" s="46">
        <v>200</v>
      </c>
      <c r="P146" s="46">
        <v>0</v>
      </c>
      <c r="Q146" s="46">
        <v>0</v>
      </c>
      <c r="R146" s="46">
        <f>+SUM(H146:P146)</f>
        <v>17124.809999999998</v>
      </c>
      <c r="S146" s="46">
        <f>SUM(G146+Q146-R146)</f>
        <v>57875.19</v>
      </c>
    </row>
    <row r="147" spans="1:19" s="18" customFormat="1" ht="12" x14ac:dyDescent="0.2">
      <c r="A147" s="22">
        <v>134</v>
      </c>
      <c r="B147" s="45" t="s">
        <v>157</v>
      </c>
      <c r="C147" s="45" t="s">
        <v>158</v>
      </c>
      <c r="D147" s="44" t="s">
        <v>29</v>
      </c>
      <c r="E147" s="45" t="s">
        <v>211</v>
      </c>
      <c r="F147" s="43" t="s">
        <v>26</v>
      </c>
      <c r="G147" s="46">
        <v>37739.800000000003</v>
      </c>
      <c r="H147" s="46">
        <v>123.66</v>
      </c>
      <c r="I147" s="46">
        <v>50</v>
      </c>
      <c r="J147" s="47">
        <v>1083.1300000000001</v>
      </c>
      <c r="K147" s="47">
        <v>1147.29</v>
      </c>
      <c r="L147" s="46">
        <v>0</v>
      </c>
      <c r="M147" s="46">
        <v>0</v>
      </c>
      <c r="N147" s="46">
        <v>0</v>
      </c>
      <c r="O147" s="46">
        <v>200</v>
      </c>
      <c r="P147" s="46">
        <v>9350.2000000000007</v>
      </c>
      <c r="Q147" s="46">
        <v>0</v>
      </c>
      <c r="R147" s="46">
        <f>+SUM(H147:P147)</f>
        <v>11954.28</v>
      </c>
      <c r="S147" s="46">
        <f>SUM(G147+Q147-R147)</f>
        <v>25785.520000000004</v>
      </c>
    </row>
    <row r="148" spans="1:19" s="18" customFormat="1" ht="12" x14ac:dyDescent="0.2">
      <c r="A148" s="22">
        <v>135</v>
      </c>
      <c r="B148" s="45" t="s">
        <v>159</v>
      </c>
      <c r="C148" s="45" t="s">
        <v>158</v>
      </c>
      <c r="D148" s="44" t="s">
        <v>29</v>
      </c>
      <c r="E148" s="45" t="s">
        <v>211</v>
      </c>
      <c r="F148" s="43" t="s">
        <v>26</v>
      </c>
      <c r="G148" s="46">
        <v>22060.5</v>
      </c>
      <c r="H148" s="46">
        <v>0</v>
      </c>
      <c r="I148" s="46">
        <v>290</v>
      </c>
      <c r="J148" s="47">
        <v>633.14</v>
      </c>
      <c r="K148" s="47">
        <v>670.64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f>+SUM(H148:P148)</f>
        <v>1593.78</v>
      </c>
      <c r="S148" s="46">
        <f>SUM(G148+Q148-R148)</f>
        <v>20466.72</v>
      </c>
    </row>
    <row r="149" spans="1:19" s="18" customFormat="1" ht="12" x14ac:dyDescent="0.2">
      <c r="A149" s="22">
        <v>136</v>
      </c>
      <c r="B149" s="45" t="s">
        <v>250</v>
      </c>
      <c r="C149" s="45" t="s">
        <v>158</v>
      </c>
      <c r="D149" s="44" t="s">
        <v>29</v>
      </c>
      <c r="E149" s="45" t="s">
        <v>211</v>
      </c>
      <c r="F149" s="43" t="s">
        <v>26</v>
      </c>
      <c r="G149" s="46">
        <v>25000</v>
      </c>
      <c r="H149" s="46">
        <v>0</v>
      </c>
      <c r="I149" s="46">
        <v>50</v>
      </c>
      <c r="J149" s="47">
        <v>717.5</v>
      </c>
      <c r="K149" s="47">
        <v>760</v>
      </c>
      <c r="L149" s="46">
        <v>0</v>
      </c>
      <c r="M149" s="46">
        <v>0</v>
      </c>
      <c r="N149" s="46">
        <v>0</v>
      </c>
      <c r="O149" s="46">
        <v>200</v>
      </c>
      <c r="P149" s="46">
        <v>3900.48</v>
      </c>
      <c r="Q149" s="46"/>
      <c r="R149" s="46">
        <f>+SUM(H149:P149)</f>
        <v>5627.98</v>
      </c>
      <c r="S149" s="46">
        <f>SUM(G149+Q149-R149)</f>
        <v>19372.02</v>
      </c>
    </row>
    <row r="150" spans="1:19" s="18" customFormat="1" ht="12" x14ac:dyDescent="0.2">
      <c r="A150" s="22">
        <v>137</v>
      </c>
      <c r="B150" s="45" t="s">
        <v>251</v>
      </c>
      <c r="C150" s="45" t="s">
        <v>158</v>
      </c>
      <c r="D150" s="44" t="s">
        <v>29</v>
      </c>
      <c r="E150" s="45" t="s">
        <v>211</v>
      </c>
      <c r="F150" s="43" t="s">
        <v>26</v>
      </c>
      <c r="G150" s="46">
        <v>32320</v>
      </c>
      <c r="H150" s="46">
        <v>0</v>
      </c>
      <c r="I150" s="46">
        <v>50</v>
      </c>
      <c r="J150" s="47">
        <v>927.58</v>
      </c>
      <c r="K150" s="47">
        <v>982.53</v>
      </c>
      <c r="L150" s="46">
        <v>879.38</v>
      </c>
      <c r="M150" s="46">
        <v>0</v>
      </c>
      <c r="N150" s="46">
        <v>4980.42</v>
      </c>
      <c r="O150" s="46">
        <v>0</v>
      </c>
      <c r="P150" s="46">
        <v>6808.21</v>
      </c>
      <c r="Q150" s="46"/>
      <c r="R150" s="46">
        <f>+SUM(H150:P150)</f>
        <v>14628.119999999999</v>
      </c>
      <c r="S150" s="46">
        <f>SUM(G150+Q150-R150)</f>
        <v>17691.88</v>
      </c>
    </row>
    <row r="151" spans="1:19" s="18" customFormat="1" ht="12" x14ac:dyDescent="0.2">
      <c r="A151" s="22">
        <v>138</v>
      </c>
      <c r="B151" s="49" t="s">
        <v>160</v>
      </c>
      <c r="C151" s="44" t="s">
        <v>158</v>
      </c>
      <c r="D151" s="44" t="s">
        <v>29</v>
      </c>
      <c r="E151" s="45" t="s">
        <v>211</v>
      </c>
      <c r="F151" s="43" t="s">
        <v>26</v>
      </c>
      <c r="G151" s="48">
        <v>31500</v>
      </c>
      <c r="H151" s="46">
        <v>0</v>
      </c>
      <c r="I151" s="46">
        <v>90</v>
      </c>
      <c r="J151" s="47">
        <v>904.05</v>
      </c>
      <c r="K151" s="47">
        <v>957.6</v>
      </c>
      <c r="L151" s="46">
        <v>1094.8525</v>
      </c>
      <c r="M151" s="46">
        <v>0</v>
      </c>
      <c r="N151" s="46">
        <v>0</v>
      </c>
      <c r="O151" s="46">
        <v>200</v>
      </c>
      <c r="P151" s="46">
        <v>6279.48</v>
      </c>
      <c r="Q151" s="46"/>
      <c r="R151" s="46">
        <f>+SUM(H151:P151)</f>
        <v>9525.9825000000001</v>
      </c>
      <c r="S151" s="46">
        <f>SUM(G151+Q151-R151)</f>
        <v>21974.017500000002</v>
      </c>
    </row>
    <row r="152" spans="1:19" s="18" customFormat="1" ht="12" x14ac:dyDescent="0.2">
      <c r="A152" s="22">
        <v>139</v>
      </c>
      <c r="B152" s="44" t="s">
        <v>300</v>
      </c>
      <c r="C152" s="44" t="s">
        <v>139</v>
      </c>
      <c r="D152" s="44" t="s">
        <v>29</v>
      </c>
      <c r="E152" s="45" t="s">
        <v>211</v>
      </c>
      <c r="F152" s="43" t="s">
        <v>26</v>
      </c>
      <c r="G152" s="46">
        <v>55000</v>
      </c>
      <c r="H152" s="46">
        <v>2559.6799999999998</v>
      </c>
      <c r="I152" s="46">
        <v>50</v>
      </c>
      <c r="J152" s="47">
        <v>1578.5</v>
      </c>
      <c r="K152" s="47">
        <v>1672</v>
      </c>
      <c r="L152" s="46">
        <v>0</v>
      </c>
      <c r="M152" s="46">
        <v>0</v>
      </c>
      <c r="N152" s="46">
        <v>0</v>
      </c>
      <c r="O152" s="46">
        <v>200</v>
      </c>
      <c r="P152" s="46">
        <v>0</v>
      </c>
      <c r="Q152" s="46">
        <v>0</v>
      </c>
      <c r="R152" s="46">
        <f>+SUM(H152:P152)</f>
        <v>6060.18</v>
      </c>
      <c r="S152" s="46">
        <f>SUM(G152+Q152-R152)</f>
        <v>48939.82</v>
      </c>
    </row>
    <row r="153" spans="1:19" s="18" customFormat="1" ht="12" x14ac:dyDescent="0.2">
      <c r="A153" s="22">
        <v>140</v>
      </c>
      <c r="B153" s="44" t="s">
        <v>161</v>
      </c>
      <c r="C153" s="44" t="s">
        <v>158</v>
      </c>
      <c r="D153" s="44" t="s">
        <v>29</v>
      </c>
      <c r="E153" s="45" t="s">
        <v>211</v>
      </c>
      <c r="F153" s="43" t="s">
        <v>26</v>
      </c>
      <c r="G153" s="48">
        <v>25000</v>
      </c>
      <c r="H153" s="46">
        <v>0</v>
      </c>
      <c r="I153" s="46">
        <v>50</v>
      </c>
      <c r="J153" s="47">
        <v>717.5</v>
      </c>
      <c r="K153" s="47">
        <v>760</v>
      </c>
      <c r="L153" s="46">
        <v>0</v>
      </c>
      <c r="M153" s="46">
        <v>0</v>
      </c>
      <c r="N153" s="46">
        <v>0</v>
      </c>
      <c r="O153" s="46">
        <v>0</v>
      </c>
      <c r="P153" s="46">
        <v>13039.310000000001</v>
      </c>
      <c r="Q153" s="46">
        <v>0</v>
      </c>
      <c r="R153" s="46">
        <f>+SUM(H153:P153)</f>
        <v>14566.810000000001</v>
      </c>
      <c r="S153" s="46">
        <f>SUM(G153+Q153-R153)</f>
        <v>10433.189999999999</v>
      </c>
    </row>
    <row r="154" spans="1:19" s="18" customFormat="1" ht="12" x14ac:dyDescent="0.2">
      <c r="A154" s="22">
        <v>141</v>
      </c>
      <c r="B154" s="44" t="s">
        <v>162</v>
      </c>
      <c r="C154" s="44" t="s">
        <v>158</v>
      </c>
      <c r="D154" s="44" t="s">
        <v>29</v>
      </c>
      <c r="E154" s="45" t="s">
        <v>211</v>
      </c>
      <c r="F154" s="43" t="s">
        <v>26</v>
      </c>
      <c r="G154" s="48">
        <v>10000</v>
      </c>
      <c r="H154" s="46">
        <v>0</v>
      </c>
      <c r="I154" s="46">
        <v>50</v>
      </c>
      <c r="J154" s="47">
        <v>287</v>
      </c>
      <c r="K154" s="47">
        <v>304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f>+SUM(H154:P154)</f>
        <v>641</v>
      </c>
      <c r="S154" s="46">
        <f>SUM(G154+Q154-R154)</f>
        <v>9359</v>
      </c>
    </row>
    <row r="155" spans="1:19" s="18" customFormat="1" ht="12" x14ac:dyDescent="0.2">
      <c r="A155" s="22">
        <v>142</v>
      </c>
      <c r="B155" s="44" t="s">
        <v>156</v>
      </c>
      <c r="C155" s="44" t="s">
        <v>69</v>
      </c>
      <c r="D155" s="44" t="s">
        <v>29</v>
      </c>
      <c r="E155" s="45" t="s">
        <v>211</v>
      </c>
      <c r="F155" s="43" t="s">
        <v>30</v>
      </c>
      <c r="G155" s="48">
        <v>32000</v>
      </c>
      <c r="H155" s="46">
        <v>0</v>
      </c>
      <c r="I155" s="46">
        <v>50</v>
      </c>
      <c r="J155" s="47">
        <v>918.4</v>
      </c>
      <c r="K155" s="47">
        <v>972.8</v>
      </c>
      <c r="L155" s="46">
        <v>0</v>
      </c>
      <c r="M155" s="46">
        <v>0</v>
      </c>
      <c r="N155" s="46">
        <v>0</v>
      </c>
      <c r="O155" s="46">
        <v>0</v>
      </c>
      <c r="P155" s="46">
        <v>13425.62</v>
      </c>
      <c r="Q155" s="46">
        <v>0</v>
      </c>
      <c r="R155" s="46">
        <f>+SUM(H155:P155)</f>
        <v>15366.82</v>
      </c>
      <c r="S155" s="46">
        <f>SUM(G155+Q155-R155)</f>
        <v>16633.18</v>
      </c>
    </row>
    <row r="156" spans="1:19" s="18" customFormat="1" ht="12" x14ac:dyDescent="0.2">
      <c r="A156" s="22">
        <v>143</v>
      </c>
      <c r="B156" s="44" t="s">
        <v>315</v>
      </c>
      <c r="C156" s="44" t="s">
        <v>158</v>
      </c>
      <c r="D156" s="44" t="s">
        <v>29</v>
      </c>
      <c r="E156" s="45" t="s">
        <v>211</v>
      </c>
      <c r="F156" s="43" t="s">
        <v>26</v>
      </c>
      <c r="G156" s="48">
        <v>25000</v>
      </c>
      <c r="H156" s="46">
        <v>0</v>
      </c>
      <c r="I156" s="46">
        <v>50</v>
      </c>
      <c r="J156" s="47">
        <v>717.5</v>
      </c>
      <c r="K156" s="47">
        <v>760</v>
      </c>
      <c r="L156" s="46">
        <v>0</v>
      </c>
      <c r="M156" s="46">
        <v>0</v>
      </c>
      <c r="N156" s="46">
        <v>0</v>
      </c>
      <c r="O156" s="46">
        <v>200</v>
      </c>
      <c r="P156" s="46">
        <v>7262.28</v>
      </c>
      <c r="Q156" s="46">
        <v>0</v>
      </c>
      <c r="R156" s="46">
        <f>+SUM(H156:P156)</f>
        <v>8989.7799999999988</v>
      </c>
      <c r="S156" s="46">
        <f>SUM(G156+Q156-R156)</f>
        <v>16010.220000000001</v>
      </c>
    </row>
    <row r="157" spans="1:19" s="18" customFormat="1" ht="12" x14ac:dyDescent="0.2">
      <c r="A157" s="22">
        <v>144</v>
      </c>
      <c r="B157" s="44" t="s">
        <v>323</v>
      </c>
      <c r="C157" s="44" t="s">
        <v>158</v>
      </c>
      <c r="D157" s="44" t="s">
        <v>29</v>
      </c>
      <c r="E157" s="45" t="s">
        <v>211</v>
      </c>
      <c r="F157" s="43" t="s">
        <v>26</v>
      </c>
      <c r="G157" s="48">
        <v>25000</v>
      </c>
      <c r="H157" s="46">
        <v>0</v>
      </c>
      <c r="I157" s="46">
        <v>50</v>
      </c>
      <c r="J157" s="47">
        <v>717.5</v>
      </c>
      <c r="K157" s="47">
        <v>760</v>
      </c>
      <c r="L157" s="46">
        <v>0</v>
      </c>
      <c r="M157" s="46">
        <v>0</v>
      </c>
      <c r="N157" s="46">
        <v>3951.17</v>
      </c>
      <c r="O157" s="46">
        <v>200</v>
      </c>
      <c r="P157" s="46">
        <v>0</v>
      </c>
      <c r="Q157" s="46">
        <v>0</v>
      </c>
      <c r="R157" s="46">
        <f>+SUM(H157:P157)</f>
        <v>5678.67</v>
      </c>
      <c r="S157" s="46">
        <f>SUM(G157+Q157-R157)</f>
        <v>19321.330000000002</v>
      </c>
    </row>
    <row r="158" spans="1:19" s="18" customFormat="1" ht="12" x14ac:dyDescent="0.2">
      <c r="A158" s="22">
        <v>145</v>
      </c>
      <c r="B158" s="44" t="s">
        <v>333</v>
      </c>
      <c r="C158" s="44" t="s">
        <v>69</v>
      </c>
      <c r="D158" s="44" t="s">
        <v>29</v>
      </c>
      <c r="E158" s="45" t="s">
        <v>211</v>
      </c>
      <c r="F158" s="43" t="s">
        <v>26</v>
      </c>
      <c r="G158" s="48">
        <v>35000</v>
      </c>
      <c r="H158" s="46">
        <v>0</v>
      </c>
      <c r="I158" s="46">
        <v>50</v>
      </c>
      <c r="J158" s="47">
        <v>1004.5</v>
      </c>
      <c r="K158" s="47">
        <v>1064</v>
      </c>
      <c r="L158" s="46">
        <v>0</v>
      </c>
      <c r="M158" s="46">
        <v>0</v>
      </c>
      <c r="N158" s="46">
        <v>0</v>
      </c>
      <c r="O158" s="46">
        <v>200</v>
      </c>
      <c r="P158" s="46">
        <v>0</v>
      </c>
      <c r="Q158" s="46"/>
      <c r="R158" s="46">
        <f>+SUM(H158:P158)</f>
        <v>2318.5</v>
      </c>
      <c r="S158" s="46">
        <f>SUM(G158+Q158-R158)</f>
        <v>32681.5</v>
      </c>
    </row>
    <row r="159" spans="1:19" s="18" customFormat="1" ht="12" x14ac:dyDescent="0.2">
      <c r="A159" s="22">
        <v>146</v>
      </c>
      <c r="B159" s="44" t="s">
        <v>163</v>
      </c>
      <c r="C159" s="44" t="s">
        <v>158</v>
      </c>
      <c r="D159" s="44" t="s">
        <v>29</v>
      </c>
      <c r="E159" s="45" t="s">
        <v>211</v>
      </c>
      <c r="F159" s="43" t="s">
        <v>26</v>
      </c>
      <c r="G159" s="48">
        <v>25000</v>
      </c>
      <c r="H159" s="46">
        <v>0</v>
      </c>
      <c r="I159" s="46">
        <v>50</v>
      </c>
      <c r="J159" s="47">
        <v>717.5</v>
      </c>
      <c r="K159" s="47">
        <v>760</v>
      </c>
      <c r="L159" s="46">
        <v>0</v>
      </c>
      <c r="M159" s="46">
        <v>0</v>
      </c>
      <c r="N159" s="46">
        <v>0</v>
      </c>
      <c r="O159" s="46">
        <v>200</v>
      </c>
      <c r="P159" s="46">
        <v>4792</v>
      </c>
      <c r="Q159" s="46">
        <v>0</v>
      </c>
      <c r="R159" s="46">
        <f>+SUM(H159:P159)</f>
        <v>6519.5</v>
      </c>
      <c r="S159" s="46">
        <f>SUM(G159+Q159-R159)</f>
        <v>18480.5</v>
      </c>
    </row>
    <row r="160" spans="1:19" s="18" customFormat="1" ht="12" x14ac:dyDescent="0.2">
      <c r="A160" s="22">
        <v>147</v>
      </c>
      <c r="B160" s="44" t="s">
        <v>164</v>
      </c>
      <c r="C160" s="44" t="s">
        <v>278</v>
      </c>
      <c r="D160" s="44" t="s">
        <v>29</v>
      </c>
      <c r="E160" s="45" t="s">
        <v>246</v>
      </c>
      <c r="F160" s="43" t="s">
        <v>26</v>
      </c>
      <c r="G160" s="48">
        <v>90000</v>
      </c>
      <c r="H160" s="46">
        <v>9753.19</v>
      </c>
      <c r="I160" s="46">
        <v>50</v>
      </c>
      <c r="J160" s="47">
        <v>2583</v>
      </c>
      <c r="K160" s="47">
        <v>2736</v>
      </c>
      <c r="L160" s="46">
        <v>879.38</v>
      </c>
      <c r="M160" s="46">
        <v>0</v>
      </c>
      <c r="N160" s="46">
        <v>0</v>
      </c>
      <c r="O160" s="46">
        <v>200</v>
      </c>
      <c r="P160" s="46">
        <v>4000</v>
      </c>
      <c r="Q160" s="46">
        <v>0</v>
      </c>
      <c r="R160" s="46">
        <f>+SUM(H160:P160)</f>
        <v>20201.57</v>
      </c>
      <c r="S160" s="46">
        <f>SUM(G160+Q160-R160)</f>
        <v>69798.429999999993</v>
      </c>
    </row>
    <row r="161" spans="1:19" s="18" customFormat="1" ht="12" x14ac:dyDescent="0.2">
      <c r="A161" s="22">
        <v>148</v>
      </c>
      <c r="B161" s="45" t="s">
        <v>245</v>
      </c>
      <c r="C161" s="45" t="s">
        <v>165</v>
      </c>
      <c r="D161" s="44" t="s">
        <v>29</v>
      </c>
      <c r="E161" s="45" t="s">
        <v>246</v>
      </c>
      <c r="F161" s="43" t="s">
        <v>26</v>
      </c>
      <c r="G161" s="46">
        <v>25000</v>
      </c>
      <c r="H161" s="46">
        <v>0</v>
      </c>
      <c r="I161" s="46">
        <v>50</v>
      </c>
      <c r="J161" s="47">
        <v>717.5</v>
      </c>
      <c r="K161" s="47">
        <v>760</v>
      </c>
      <c r="L161" s="46">
        <v>0</v>
      </c>
      <c r="M161" s="46">
        <v>0</v>
      </c>
      <c r="N161" s="46">
        <v>0</v>
      </c>
      <c r="O161" s="46">
        <v>200</v>
      </c>
      <c r="P161" s="46">
        <v>500</v>
      </c>
      <c r="Q161" s="46">
        <v>0</v>
      </c>
      <c r="R161" s="46">
        <f>+SUM(H161:P161)</f>
        <v>2227.5</v>
      </c>
      <c r="S161" s="46">
        <f>SUM(G161+Q161-R161)</f>
        <v>22772.5</v>
      </c>
    </row>
    <row r="162" spans="1:19" s="18" customFormat="1" ht="12" x14ac:dyDescent="0.2">
      <c r="A162" s="22">
        <v>149</v>
      </c>
      <c r="B162" s="49" t="s">
        <v>166</v>
      </c>
      <c r="C162" s="44" t="s">
        <v>165</v>
      </c>
      <c r="D162" s="44" t="s">
        <v>29</v>
      </c>
      <c r="E162" s="45" t="s">
        <v>246</v>
      </c>
      <c r="F162" s="43" t="s">
        <v>26</v>
      </c>
      <c r="G162" s="48">
        <v>31500</v>
      </c>
      <c r="H162" s="46">
        <v>0</v>
      </c>
      <c r="I162" s="46">
        <v>50</v>
      </c>
      <c r="J162" s="47">
        <v>904.05</v>
      </c>
      <c r="K162" s="47">
        <v>957.6</v>
      </c>
      <c r="L162" s="46">
        <v>439.69</v>
      </c>
      <c r="M162" s="46">
        <v>1577.45</v>
      </c>
      <c r="N162" s="46">
        <v>0</v>
      </c>
      <c r="O162" s="46">
        <v>0</v>
      </c>
      <c r="P162" s="46">
        <v>0</v>
      </c>
      <c r="Q162" s="46">
        <v>0</v>
      </c>
      <c r="R162" s="46">
        <f>+SUM(H162:P162)</f>
        <v>3928.79</v>
      </c>
      <c r="S162" s="46">
        <f>SUM(G162+Q162-R162)</f>
        <v>27571.21</v>
      </c>
    </row>
    <row r="163" spans="1:19" s="18" customFormat="1" ht="12" x14ac:dyDescent="0.2">
      <c r="A163" s="22">
        <v>150</v>
      </c>
      <c r="B163" s="49" t="s">
        <v>261</v>
      </c>
      <c r="C163" s="44" t="s">
        <v>41</v>
      </c>
      <c r="D163" s="44" t="s">
        <v>33</v>
      </c>
      <c r="E163" s="45" t="s">
        <v>246</v>
      </c>
      <c r="F163" s="43" t="s">
        <v>30</v>
      </c>
      <c r="G163" s="48">
        <v>95000</v>
      </c>
      <c r="H163" s="46">
        <v>10929.31</v>
      </c>
      <c r="I163" s="46">
        <v>50</v>
      </c>
      <c r="J163" s="47">
        <v>2726.5</v>
      </c>
      <c r="K163" s="47">
        <v>2888</v>
      </c>
      <c r="L163" s="46">
        <v>3500.03</v>
      </c>
      <c r="M163" s="46">
        <v>0</v>
      </c>
      <c r="N163" s="46">
        <v>0</v>
      </c>
      <c r="O163" s="46">
        <v>200</v>
      </c>
      <c r="P163" s="46">
        <v>0</v>
      </c>
      <c r="Q163" s="46">
        <v>0</v>
      </c>
      <c r="R163" s="46">
        <f>+SUM(H163:P163)</f>
        <v>20293.839999999997</v>
      </c>
      <c r="S163" s="46">
        <f>SUM(G163+Q163-R163)</f>
        <v>74706.16</v>
      </c>
    </row>
    <row r="164" spans="1:19" s="18" customFormat="1" ht="12" x14ac:dyDescent="0.2">
      <c r="A164" s="22">
        <v>151</v>
      </c>
      <c r="B164" s="44" t="s">
        <v>289</v>
      </c>
      <c r="C164" s="44" t="s">
        <v>165</v>
      </c>
      <c r="D164" s="44" t="s">
        <v>29</v>
      </c>
      <c r="E164" s="45" t="s">
        <v>246</v>
      </c>
      <c r="F164" s="43" t="s">
        <v>26</v>
      </c>
      <c r="G164" s="48">
        <v>30000</v>
      </c>
      <c r="H164" s="46">
        <v>0</v>
      </c>
      <c r="I164" s="46">
        <v>50</v>
      </c>
      <c r="J164" s="47">
        <v>861</v>
      </c>
      <c r="K164" s="47">
        <v>912</v>
      </c>
      <c r="L164" s="46">
        <v>0</v>
      </c>
      <c r="M164" s="46">
        <v>0</v>
      </c>
      <c r="N164" s="46">
        <v>3712.14</v>
      </c>
      <c r="O164" s="46">
        <v>200</v>
      </c>
      <c r="P164" s="46">
        <v>0</v>
      </c>
      <c r="Q164" s="46">
        <v>0</v>
      </c>
      <c r="R164" s="46">
        <f>+SUM(H164:P164)</f>
        <v>5735.1399999999994</v>
      </c>
      <c r="S164" s="46">
        <f>SUM(G164+Q164-R164)</f>
        <v>24264.86</v>
      </c>
    </row>
    <row r="165" spans="1:19" s="18" customFormat="1" ht="12" x14ac:dyDescent="0.2">
      <c r="A165" s="22">
        <v>152</v>
      </c>
      <c r="B165" s="44" t="s">
        <v>295</v>
      </c>
      <c r="C165" s="44" t="s">
        <v>37</v>
      </c>
      <c r="D165" s="44" t="s">
        <v>29</v>
      </c>
      <c r="E165" s="45" t="s">
        <v>246</v>
      </c>
      <c r="F165" s="43" t="s">
        <v>30</v>
      </c>
      <c r="G165" s="46">
        <v>42000</v>
      </c>
      <c r="H165" s="46">
        <v>724.92</v>
      </c>
      <c r="I165" s="46">
        <v>50</v>
      </c>
      <c r="J165" s="47">
        <v>1205.4000000000001</v>
      </c>
      <c r="K165" s="47">
        <v>1276.8</v>
      </c>
      <c r="L165" s="46">
        <v>0</v>
      </c>
      <c r="M165" s="46">
        <v>0</v>
      </c>
      <c r="N165" s="46">
        <v>0</v>
      </c>
      <c r="O165" s="46">
        <v>200</v>
      </c>
      <c r="P165" s="46">
        <v>5026.8999999999996</v>
      </c>
      <c r="Q165" s="46">
        <v>0</v>
      </c>
      <c r="R165" s="46">
        <f>+SUM(H165:P165)</f>
        <v>8484.02</v>
      </c>
      <c r="S165" s="46">
        <f>SUM(G165+Q165-R165)</f>
        <v>33515.979999999996</v>
      </c>
    </row>
    <row r="167" spans="1:19" ht="15" thickBot="1" x14ac:dyDescent="0.25"/>
    <row r="168" spans="1:19" s="18" customFormat="1" ht="23.25" x14ac:dyDescent="0.35">
      <c r="A168" s="32" t="s">
        <v>0</v>
      </c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4"/>
    </row>
    <row r="169" spans="1:19" ht="20.25" x14ac:dyDescent="0.3">
      <c r="A169" s="35" t="s">
        <v>1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/>
    </row>
    <row r="170" spans="1:19" ht="18" x14ac:dyDescent="0.25">
      <c r="A170" s="38" t="s">
        <v>2</v>
      </c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40"/>
    </row>
    <row r="171" spans="1:19" ht="18.75" thickBot="1" x14ac:dyDescent="0.3">
      <c r="A171" s="29" t="str">
        <f>+A88</f>
        <v>ABRIL 2023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1"/>
    </row>
    <row r="172" spans="1:19" ht="23.25" thickBot="1" x14ac:dyDescent="0.25">
      <c r="A172" s="3" t="s">
        <v>3</v>
      </c>
      <c r="B172" s="4" t="s">
        <v>4</v>
      </c>
      <c r="C172" s="4" t="s">
        <v>5</v>
      </c>
      <c r="D172" s="3" t="s">
        <v>6</v>
      </c>
      <c r="E172" s="5" t="s">
        <v>7</v>
      </c>
      <c r="F172" s="6" t="s">
        <v>8</v>
      </c>
      <c r="G172" s="7" t="s">
        <v>9</v>
      </c>
      <c r="H172" s="7" t="s">
        <v>10</v>
      </c>
      <c r="I172" s="7" t="s">
        <v>11</v>
      </c>
      <c r="J172" s="7" t="s">
        <v>12</v>
      </c>
      <c r="K172" s="7" t="s">
        <v>13</v>
      </c>
      <c r="L172" s="7" t="s">
        <v>14</v>
      </c>
      <c r="M172" s="7" t="s">
        <v>15</v>
      </c>
      <c r="N172" s="8" t="s">
        <v>16</v>
      </c>
      <c r="O172" s="8" t="s">
        <v>17</v>
      </c>
      <c r="P172" s="9" t="s">
        <v>18</v>
      </c>
      <c r="Q172" s="7" t="s">
        <v>19</v>
      </c>
      <c r="R172" s="7" t="s">
        <v>20</v>
      </c>
      <c r="S172" s="7" t="s">
        <v>21</v>
      </c>
    </row>
    <row r="173" spans="1:19" s="18" customFormat="1" ht="12" x14ac:dyDescent="0.2">
      <c r="A173" s="22">
        <v>153</v>
      </c>
      <c r="B173" s="44" t="s">
        <v>167</v>
      </c>
      <c r="C173" s="44" t="s">
        <v>165</v>
      </c>
      <c r="D173" s="44" t="s">
        <v>29</v>
      </c>
      <c r="E173" s="45" t="s">
        <v>246</v>
      </c>
      <c r="F173" s="43" t="s">
        <v>26</v>
      </c>
      <c r="G173" s="48">
        <v>25000</v>
      </c>
      <c r="H173" s="46">
        <v>0</v>
      </c>
      <c r="I173" s="46">
        <v>50</v>
      </c>
      <c r="J173" s="47">
        <v>717.5</v>
      </c>
      <c r="K173" s="47">
        <v>760</v>
      </c>
      <c r="L173" s="46">
        <v>0</v>
      </c>
      <c r="M173" s="46">
        <v>0</v>
      </c>
      <c r="N173" s="46">
        <v>2724.17</v>
      </c>
      <c r="O173" s="46">
        <v>200</v>
      </c>
      <c r="P173" s="46">
        <v>10933.58</v>
      </c>
      <c r="Q173" s="46">
        <v>0</v>
      </c>
      <c r="R173" s="46">
        <f>+SUM(H173:P173)</f>
        <v>15385.25</v>
      </c>
      <c r="S173" s="46">
        <f>SUM(G173+Q173-R173)</f>
        <v>9614.75</v>
      </c>
    </row>
    <row r="174" spans="1:19" s="18" customFormat="1" ht="12" x14ac:dyDescent="0.2">
      <c r="A174" s="22">
        <v>154</v>
      </c>
      <c r="B174" s="44" t="s">
        <v>168</v>
      </c>
      <c r="C174" s="44" t="s">
        <v>165</v>
      </c>
      <c r="D174" s="44" t="s">
        <v>29</v>
      </c>
      <c r="E174" s="45" t="s">
        <v>246</v>
      </c>
      <c r="F174" s="43" t="s">
        <v>26</v>
      </c>
      <c r="G174" s="48">
        <v>25000</v>
      </c>
      <c r="H174" s="46">
        <v>0</v>
      </c>
      <c r="I174" s="46">
        <v>50</v>
      </c>
      <c r="J174" s="47">
        <v>717.5</v>
      </c>
      <c r="K174" s="47">
        <v>760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f>+SUM(H174:P174)</f>
        <v>1527.5</v>
      </c>
      <c r="S174" s="46">
        <f>SUM(G174+Q174-R174)</f>
        <v>23472.5</v>
      </c>
    </row>
    <row r="175" spans="1:19" s="18" customFormat="1" ht="12" x14ac:dyDescent="0.2">
      <c r="A175" s="22">
        <v>155</v>
      </c>
      <c r="B175" s="44" t="s">
        <v>312</v>
      </c>
      <c r="C175" s="44" t="s">
        <v>165</v>
      </c>
      <c r="D175" s="44" t="s">
        <v>29</v>
      </c>
      <c r="E175" s="45" t="s">
        <v>246</v>
      </c>
      <c r="F175" s="43" t="s">
        <v>26</v>
      </c>
      <c r="G175" s="48">
        <v>25000</v>
      </c>
      <c r="H175" s="46">
        <v>0</v>
      </c>
      <c r="I175" s="46">
        <v>50</v>
      </c>
      <c r="J175" s="47">
        <v>717.5</v>
      </c>
      <c r="K175" s="47">
        <v>760</v>
      </c>
      <c r="L175" s="46">
        <v>0</v>
      </c>
      <c r="M175" s="46">
        <v>0</v>
      </c>
      <c r="N175" s="46">
        <v>3111</v>
      </c>
      <c r="O175" s="46">
        <v>0</v>
      </c>
      <c r="P175" s="46">
        <v>1000</v>
      </c>
      <c r="Q175" s="46">
        <v>0</v>
      </c>
      <c r="R175" s="46">
        <f>+SUM(H175:P175)</f>
        <v>5638.5</v>
      </c>
      <c r="S175" s="46">
        <f>SUM(G175+Q175-R175)</f>
        <v>19361.5</v>
      </c>
    </row>
    <row r="176" spans="1:19" s="18" customFormat="1" ht="12" x14ac:dyDescent="0.2">
      <c r="A176" s="22">
        <v>156</v>
      </c>
      <c r="B176" s="44" t="s">
        <v>169</v>
      </c>
      <c r="C176" s="44" t="s">
        <v>165</v>
      </c>
      <c r="D176" s="44" t="s">
        <v>29</v>
      </c>
      <c r="E176" s="45" t="s">
        <v>246</v>
      </c>
      <c r="F176" s="43" t="s">
        <v>26</v>
      </c>
      <c r="G176" s="48">
        <v>25000</v>
      </c>
      <c r="H176" s="46">
        <v>0</v>
      </c>
      <c r="I176" s="46">
        <v>50</v>
      </c>
      <c r="J176" s="47">
        <v>717.5</v>
      </c>
      <c r="K176" s="47">
        <v>760</v>
      </c>
      <c r="L176" s="46">
        <v>0</v>
      </c>
      <c r="M176" s="46">
        <v>0</v>
      </c>
      <c r="N176" s="46">
        <v>4507.6099999999997</v>
      </c>
      <c r="O176" s="46">
        <v>200</v>
      </c>
      <c r="P176" s="46">
        <v>4144.71</v>
      </c>
      <c r="Q176" s="46">
        <v>0</v>
      </c>
      <c r="R176" s="46">
        <f>+SUM(H176:P176)</f>
        <v>10379.82</v>
      </c>
      <c r="S176" s="46">
        <f>SUM(G176+Q176-R176)</f>
        <v>14620.18</v>
      </c>
    </row>
    <row r="177" spans="1:19" s="18" customFormat="1" ht="12" x14ac:dyDescent="0.2">
      <c r="A177" s="22">
        <v>157</v>
      </c>
      <c r="B177" s="44" t="s">
        <v>332</v>
      </c>
      <c r="C177" s="44" t="s">
        <v>165</v>
      </c>
      <c r="D177" s="44" t="s">
        <v>29</v>
      </c>
      <c r="E177" s="45" t="s">
        <v>246</v>
      </c>
      <c r="F177" s="43" t="s">
        <v>26</v>
      </c>
      <c r="G177" s="48">
        <v>25000</v>
      </c>
      <c r="H177" s="46">
        <v>0</v>
      </c>
      <c r="I177" s="46">
        <v>50</v>
      </c>
      <c r="J177" s="47">
        <v>717.5</v>
      </c>
      <c r="K177" s="47">
        <v>760</v>
      </c>
      <c r="L177" s="46">
        <v>879.38</v>
      </c>
      <c r="M177" s="46">
        <v>0</v>
      </c>
      <c r="N177" s="46">
        <v>0</v>
      </c>
      <c r="O177" s="46">
        <v>200</v>
      </c>
      <c r="P177" s="46">
        <v>3111.64</v>
      </c>
      <c r="Q177" s="46">
        <v>0</v>
      </c>
      <c r="R177" s="46">
        <f>+SUM(H177:P177)</f>
        <v>5718.52</v>
      </c>
      <c r="S177" s="46">
        <f>SUM(G177+Q177-R177)</f>
        <v>19281.48</v>
      </c>
    </row>
    <row r="178" spans="1:19" s="18" customFormat="1" ht="12" x14ac:dyDescent="0.2">
      <c r="A178" s="22">
        <v>158</v>
      </c>
      <c r="B178" s="45" t="s">
        <v>195</v>
      </c>
      <c r="C178" s="45" t="s">
        <v>165</v>
      </c>
      <c r="D178" s="44" t="s">
        <v>29</v>
      </c>
      <c r="E178" s="45" t="s">
        <v>246</v>
      </c>
      <c r="F178" s="43" t="s">
        <v>26</v>
      </c>
      <c r="G178" s="46">
        <v>25000</v>
      </c>
      <c r="H178" s="46">
        <v>0</v>
      </c>
      <c r="I178" s="46">
        <v>50</v>
      </c>
      <c r="J178" s="47">
        <v>717.5</v>
      </c>
      <c r="K178" s="47">
        <v>760</v>
      </c>
      <c r="L178" s="46">
        <v>0</v>
      </c>
      <c r="M178" s="46">
        <v>0</v>
      </c>
      <c r="N178" s="46">
        <v>0</v>
      </c>
      <c r="O178" s="46">
        <v>0</v>
      </c>
      <c r="P178" s="46">
        <v>5000</v>
      </c>
      <c r="Q178" s="46">
        <v>0</v>
      </c>
      <c r="R178" s="46">
        <f>+SUM(H178:P178)</f>
        <v>6527.5</v>
      </c>
      <c r="S178" s="46">
        <f>SUM(G178+Q178-R178)</f>
        <v>18472.5</v>
      </c>
    </row>
    <row r="179" spans="1:19" s="18" customFormat="1" ht="12" x14ac:dyDescent="0.2">
      <c r="A179" s="22">
        <v>159</v>
      </c>
      <c r="B179" s="45" t="s">
        <v>212</v>
      </c>
      <c r="C179" s="45" t="s">
        <v>213</v>
      </c>
      <c r="D179" s="44" t="s">
        <v>33</v>
      </c>
      <c r="E179" s="45" t="s">
        <v>206</v>
      </c>
      <c r="F179" s="43" t="s">
        <v>26</v>
      </c>
      <c r="G179" s="46">
        <v>115000</v>
      </c>
      <c r="H179" s="46">
        <v>15239.38</v>
      </c>
      <c r="I179" s="46">
        <v>130</v>
      </c>
      <c r="J179" s="47">
        <v>3300.5</v>
      </c>
      <c r="K179" s="47">
        <v>3496</v>
      </c>
      <c r="L179" s="46">
        <v>1319.07</v>
      </c>
      <c r="M179" s="46">
        <v>1577.45</v>
      </c>
      <c r="N179" s="46">
        <v>0</v>
      </c>
      <c r="O179" s="46">
        <v>0</v>
      </c>
      <c r="P179" s="46">
        <v>10217.07</v>
      </c>
      <c r="Q179" s="46">
        <v>12350.89</v>
      </c>
      <c r="R179" s="46">
        <f>+SUM(H179:P179)</f>
        <v>35279.47</v>
      </c>
      <c r="S179" s="46">
        <f>SUM(G179+Q179-R179)</f>
        <v>92071.42</v>
      </c>
    </row>
    <row r="180" spans="1:19" s="18" customFormat="1" ht="12" x14ac:dyDescent="0.2">
      <c r="A180" s="22">
        <v>160</v>
      </c>
      <c r="B180" s="45" t="s">
        <v>205</v>
      </c>
      <c r="C180" s="45" t="s">
        <v>36</v>
      </c>
      <c r="D180" s="44" t="s">
        <v>33</v>
      </c>
      <c r="E180" s="45" t="s">
        <v>206</v>
      </c>
      <c r="F180" s="43" t="s">
        <v>30</v>
      </c>
      <c r="G180" s="46">
        <v>85000</v>
      </c>
      <c r="H180" s="46">
        <v>8577.06</v>
      </c>
      <c r="I180" s="46">
        <v>50</v>
      </c>
      <c r="J180" s="47">
        <v>2439.5</v>
      </c>
      <c r="K180" s="47">
        <v>2584</v>
      </c>
      <c r="L180" s="46">
        <v>6132.9599999999991</v>
      </c>
      <c r="M180" s="46">
        <v>0</v>
      </c>
      <c r="N180" s="46">
        <v>0</v>
      </c>
      <c r="O180" s="46">
        <v>200</v>
      </c>
      <c r="P180" s="46">
        <v>3000</v>
      </c>
      <c r="Q180" s="46">
        <v>0</v>
      </c>
      <c r="R180" s="46">
        <f>+SUM(H180:P180)</f>
        <v>22983.519999999997</v>
      </c>
      <c r="S180" s="46">
        <f>SUM(G180+Q180-R180)</f>
        <v>62016.480000000003</v>
      </c>
    </row>
    <row r="181" spans="1:19" s="13" customFormat="1" ht="12" x14ac:dyDescent="0.2">
      <c r="A181" s="22">
        <v>161</v>
      </c>
      <c r="B181" s="44" t="s">
        <v>58</v>
      </c>
      <c r="C181" s="44" t="s">
        <v>59</v>
      </c>
      <c r="D181" s="44" t="s">
        <v>29</v>
      </c>
      <c r="E181" s="45" t="s">
        <v>206</v>
      </c>
      <c r="F181" s="43" t="s">
        <v>26</v>
      </c>
      <c r="G181" s="48">
        <v>85000</v>
      </c>
      <c r="H181" s="46">
        <v>8182.63</v>
      </c>
      <c r="I181" s="46">
        <v>50</v>
      </c>
      <c r="J181" s="47">
        <v>2439.5</v>
      </c>
      <c r="K181" s="47">
        <v>2584</v>
      </c>
      <c r="L181" s="46">
        <v>0</v>
      </c>
      <c r="M181" s="46">
        <v>1577.45</v>
      </c>
      <c r="N181" s="46">
        <v>0</v>
      </c>
      <c r="O181" s="46">
        <v>200</v>
      </c>
      <c r="P181" s="46">
        <v>0</v>
      </c>
      <c r="Q181" s="46">
        <v>0</v>
      </c>
      <c r="R181" s="46">
        <f>+SUM(H181:P181)</f>
        <v>15033.580000000002</v>
      </c>
      <c r="S181" s="46">
        <f>SUM(G181+Q181-R181)</f>
        <v>69966.42</v>
      </c>
    </row>
    <row r="182" spans="1:19" s="18" customFormat="1" ht="12" x14ac:dyDescent="0.2">
      <c r="A182" s="22">
        <v>162</v>
      </c>
      <c r="B182" s="44" t="s">
        <v>319</v>
      </c>
      <c r="C182" s="44" t="s">
        <v>320</v>
      </c>
      <c r="D182" s="44" t="s">
        <v>29</v>
      </c>
      <c r="E182" s="45" t="s">
        <v>170</v>
      </c>
      <c r="F182" s="43" t="s">
        <v>30</v>
      </c>
      <c r="G182" s="48">
        <v>90000</v>
      </c>
      <c r="H182" s="46">
        <v>9753.19</v>
      </c>
      <c r="I182" s="46">
        <v>50</v>
      </c>
      <c r="J182" s="47">
        <v>2583</v>
      </c>
      <c r="K182" s="47">
        <v>2736</v>
      </c>
      <c r="L182" s="46">
        <v>879.38</v>
      </c>
      <c r="M182" s="46">
        <v>0</v>
      </c>
      <c r="N182" s="46">
        <v>0</v>
      </c>
      <c r="O182" s="46">
        <v>200</v>
      </c>
      <c r="P182" s="46">
        <v>0</v>
      </c>
      <c r="Q182" s="46">
        <v>0</v>
      </c>
      <c r="R182" s="46">
        <f>+SUM(H182:P182)</f>
        <v>16201.57</v>
      </c>
      <c r="S182" s="46">
        <f>SUM(G182+Q182-R182)</f>
        <v>73798.429999999993</v>
      </c>
    </row>
    <row r="183" spans="1:19" ht="12" customHeight="1" x14ac:dyDescent="0.2">
      <c r="A183" s="22">
        <v>163</v>
      </c>
      <c r="B183" s="45" t="s">
        <v>171</v>
      </c>
      <c r="C183" s="45" t="s">
        <v>172</v>
      </c>
      <c r="D183" s="44" t="s">
        <v>29</v>
      </c>
      <c r="E183" s="45" t="s">
        <v>170</v>
      </c>
      <c r="F183" s="43" t="s">
        <v>26</v>
      </c>
      <c r="G183" s="46">
        <v>25000</v>
      </c>
      <c r="H183" s="46">
        <v>0</v>
      </c>
      <c r="I183" s="46">
        <v>170</v>
      </c>
      <c r="J183" s="47">
        <v>717.5</v>
      </c>
      <c r="K183" s="47">
        <v>760</v>
      </c>
      <c r="L183" s="46">
        <v>0</v>
      </c>
      <c r="M183" s="46">
        <v>0</v>
      </c>
      <c r="N183" s="46">
        <v>0</v>
      </c>
      <c r="O183" s="46">
        <v>0</v>
      </c>
      <c r="P183" s="46">
        <v>3496.21</v>
      </c>
      <c r="Q183" s="46">
        <v>0</v>
      </c>
      <c r="R183" s="46">
        <f>+SUM(H183:P183)</f>
        <v>5143.71</v>
      </c>
      <c r="S183" s="46">
        <f>SUM(G183+Q183-R183)</f>
        <v>19856.29</v>
      </c>
    </row>
    <row r="184" spans="1:19" ht="12.75" customHeight="1" x14ac:dyDescent="0.2">
      <c r="A184" s="22">
        <v>164</v>
      </c>
      <c r="B184" s="45" t="s">
        <v>224</v>
      </c>
      <c r="C184" s="44" t="s">
        <v>173</v>
      </c>
      <c r="D184" s="44" t="s">
        <v>33</v>
      </c>
      <c r="E184" s="45" t="s">
        <v>170</v>
      </c>
      <c r="F184" s="43" t="s">
        <v>26</v>
      </c>
      <c r="G184" s="46">
        <v>47000</v>
      </c>
      <c r="H184" s="46">
        <v>1430.6</v>
      </c>
      <c r="I184" s="46">
        <v>90</v>
      </c>
      <c r="J184" s="47">
        <v>1348.9</v>
      </c>
      <c r="K184" s="47">
        <v>1428.8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f>+SUM(H184:P184)</f>
        <v>4298.3</v>
      </c>
      <c r="S184" s="46">
        <f>SUM(G184+Q184-R184)</f>
        <v>42701.7</v>
      </c>
    </row>
    <row r="185" spans="1:19" ht="12" customHeight="1" x14ac:dyDescent="0.2">
      <c r="A185" s="22">
        <v>165</v>
      </c>
      <c r="B185" s="45" t="s">
        <v>174</v>
      </c>
      <c r="C185" s="45" t="s">
        <v>41</v>
      </c>
      <c r="D185" s="44" t="s">
        <v>33</v>
      </c>
      <c r="E185" s="45" t="s">
        <v>170</v>
      </c>
      <c r="F185" s="43" t="s">
        <v>30</v>
      </c>
      <c r="G185" s="46">
        <v>40000</v>
      </c>
      <c r="H185" s="46">
        <v>442.65</v>
      </c>
      <c r="I185" s="46">
        <v>50</v>
      </c>
      <c r="J185" s="47">
        <v>1148</v>
      </c>
      <c r="K185" s="47">
        <v>1216</v>
      </c>
      <c r="L185" s="46">
        <v>2413.92</v>
      </c>
      <c r="M185" s="46">
        <v>0</v>
      </c>
      <c r="N185" s="46">
        <v>0</v>
      </c>
      <c r="O185" s="46">
        <v>200</v>
      </c>
      <c r="P185" s="46">
        <v>10679.21</v>
      </c>
      <c r="Q185" s="46">
        <v>0</v>
      </c>
      <c r="R185" s="46">
        <f>+SUM(H185:P185)</f>
        <v>16149.779999999999</v>
      </c>
      <c r="S185" s="46">
        <f>SUM(G185+Q185-R185)</f>
        <v>23850.22</v>
      </c>
    </row>
    <row r="186" spans="1:19" x14ac:dyDescent="0.2">
      <c r="A186" s="22">
        <v>166</v>
      </c>
      <c r="B186" s="49" t="s">
        <v>175</v>
      </c>
      <c r="C186" s="44" t="s">
        <v>176</v>
      </c>
      <c r="D186" s="44" t="s">
        <v>29</v>
      </c>
      <c r="E186" s="45" t="s">
        <v>170</v>
      </c>
      <c r="F186" s="43" t="s">
        <v>26</v>
      </c>
      <c r="G186" s="46">
        <v>40000</v>
      </c>
      <c r="H186" s="46">
        <v>442.65</v>
      </c>
      <c r="I186" s="46">
        <v>50</v>
      </c>
      <c r="J186" s="47">
        <v>1148</v>
      </c>
      <c r="K186" s="47">
        <v>1216</v>
      </c>
      <c r="L186" s="46">
        <v>0</v>
      </c>
      <c r="M186" s="46">
        <v>0</v>
      </c>
      <c r="N186" s="46">
        <v>0</v>
      </c>
      <c r="O186" s="46">
        <v>200</v>
      </c>
      <c r="P186" s="46">
        <v>2000</v>
      </c>
      <c r="Q186" s="46">
        <v>0</v>
      </c>
      <c r="R186" s="46">
        <f>+SUM(H186:P186)</f>
        <v>5056.6499999999996</v>
      </c>
      <c r="S186" s="46">
        <f>SUM(G186+Q186-R186)</f>
        <v>34943.35</v>
      </c>
    </row>
    <row r="187" spans="1:19" x14ac:dyDescent="0.2">
      <c r="A187" s="22">
        <v>167</v>
      </c>
      <c r="B187" s="44" t="s">
        <v>302</v>
      </c>
      <c r="C187" s="44" t="s">
        <v>139</v>
      </c>
      <c r="D187" s="44" t="s">
        <v>29</v>
      </c>
      <c r="E187" s="45" t="s">
        <v>170</v>
      </c>
      <c r="F187" s="43" t="s">
        <v>26</v>
      </c>
      <c r="G187" s="48">
        <v>34000</v>
      </c>
      <c r="H187" s="46">
        <v>0</v>
      </c>
      <c r="I187" s="46">
        <v>50</v>
      </c>
      <c r="J187" s="47">
        <v>975.8</v>
      </c>
      <c r="K187" s="47">
        <v>1033.5999999999999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f>+SUM(H187:P187)</f>
        <v>2059.3999999999996</v>
      </c>
      <c r="S187" s="46">
        <f>SUM(G187+Q187-R187)</f>
        <v>31940.6</v>
      </c>
    </row>
    <row r="188" spans="1:19" x14ac:dyDescent="0.2">
      <c r="A188" s="22">
        <v>168</v>
      </c>
      <c r="B188" s="44" t="s">
        <v>177</v>
      </c>
      <c r="C188" s="44" t="s">
        <v>284</v>
      </c>
      <c r="D188" s="44" t="s">
        <v>29</v>
      </c>
      <c r="E188" s="45" t="s">
        <v>277</v>
      </c>
      <c r="F188" s="43" t="s">
        <v>30</v>
      </c>
      <c r="G188" s="48">
        <v>90000</v>
      </c>
      <c r="H188" s="46">
        <v>9753.19</v>
      </c>
      <c r="I188" s="46">
        <v>50</v>
      </c>
      <c r="J188" s="47">
        <v>2583</v>
      </c>
      <c r="K188" s="47">
        <v>2736</v>
      </c>
      <c r="L188" s="46">
        <v>0</v>
      </c>
      <c r="M188" s="46">
        <v>0</v>
      </c>
      <c r="N188" s="46">
        <v>0</v>
      </c>
      <c r="O188" s="46">
        <v>200</v>
      </c>
      <c r="P188" s="46">
        <v>21190.63</v>
      </c>
      <c r="Q188" s="46">
        <v>0</v>
      </c>
      <c r="R188" s="46">
        <f>+SUM(H188:P188)</f>
        <v>36512.82</v>
      </c>
      <c r="S188" s="46">
        <f>SUM(G188+Q188-R188)</f>
        <v>53487.18</v>
      </c>
    </row>
    <row r="189" spans="1:19" x14ac:dyDescent="0.2">
      <c r="A189" s="22">
        <v>169</v>
      </c>
      <c r="B189" s="45" t="s">
        <v>207</v>
      </c>
      <c r="C189" s="45" t="s">
        <v>35</v>
      </c>
      <c r="D189" s="44" t="s">
        <v>29</v>
      </c>
      <c r="E189" s="45" t="s">
        <v>178</v>
      </c>
      <c r="F189" s="43" t="s">
        <v>26</v>
      </c>
      <c r="G189" s="46">
        <v>30070.91</v>
      </c>
      <c r="H189" s="46">
        <v>0</v>
      </c>
      <c r="I189" s="46">
        <v>130</v>
      </c>
      <c r="J189" s="47">
        <v>863.04</v>
      </c>
      <c r="K189" s="47">
        <v>914.16</v>
      </c>
      <c r="L189" s="46">
        <v>1094.8525</v>
      </c>
      <c r="M189" s="46">
        <v>0</v>
      </c>
      <c r="N189" s="46">
        <v>3810.77</v>
      </c>
      <c r="O189" s="46">
        <v>200</v>
      </c>
      <c r="P189" s="46">
        <v>8095.32</v>
      </c>
      <c r="Q189" s="46">
        <v>0</v>
      </c>
      <c r="R189" s="46">
        <f>+SUM(H189:P189)</f>
        <v>15108.1425</v>
      </c>
      <c r="S189" s="46">
        <f>SUM(G189+Q189-R189)</f>
        <v>14962.7675</v>
      </c>
    </row>
    <row r="190" spans="1:19" x14ac:dyDescent="0.2">
      <c r="A190" s="22">
        <v>170</v>
      </c>
      <c r="B190" s="45" t="s">
        <v>236</v>
      </c>
      <c r="C190" s="45" t="s">
        <v>179</v>
      </c>
      <c r="D190" s="44" t="s">
        <v>29</v>
      </c>
      <c r="E190" s="45" t="s">
        <v>178</v>
      </c>
      <c r="F190" s="43" t="s">
        <v>26</v>
      </c>
      <c r="G190" s="46">
        <v>40000</v>
      </c>
      <c r="H190" s="46">
        <v>442.65</v>
      </c>
      <c r="I190" s="46">
        <v>90</v>
      </c>
      <c r="J190" s="47">
        <v>1148</v>
      </c>
      <c r="K190" s="47">
        <v>1216</v>
      </c>
      <c r="L190" s="46">
        <v>3060.34</v>
      </c>
      <c r="M190" s="46">
        <v>0</v>
      </c>
      <c r="N190" s="46">
        <v>0</v>
      </c>
      <c r="O190" s="46">
        <v>200</v>
      </c>
      <c r="P190" s="46">
        <v>0</v>
      </c>
      <c r="Q190" s="46">
        <v>0</v>
      </c>
      <c r="R190" s="46">
        <f>+SUM(H190:P190)</f>
        <v>6156.99</v>
      </c>
      <c r="S190" s="46">
        <f>SUM(G190+Q190-R190)</f>
        <v>33843.01</v>
      </c>
    </row>
    <row r="191" spans="1:19" x14ac:dyDescent="0.2">
      <c r="A191" s="22">
        <v>171</v>
      </c>
      <c r="B191" s="45" t="s">
        <v>180</v>
      </c>
      <c r="C191" s="45" t="s">
        <v>179</v>
      </c>
      <c r="D191" s="44" t="s">
        <v>29</v>
      </c>
      <c r="E191" s="45" t="s">
        <v>178</v>
      </c>
      <c r="F191" s="43" t="s">
        <v>26</v>
      </c>
      <c r="G191" s="46">
        <v>40000</v>
      </c>
      <c r="H191" s="46">
        <v>206.03</v>
      </c>
      <c r="I191" s="46">
        <v>50</v>
      </c>
      <c r="J191" s="47">
        <v>1148</v>
      </c>
      <c r="K191" s="47">
        <v>1216</v>
      </c>
      <c r="L191" s="46">
        <v>0</v>
      </c>
      <c r="M191" s="46">
        <v>1577.45</v>
      </c>
      <c r="N191" s="46">
        <v>4208.33</v>
      </c>
      <c r="O191" s="46">
        <v>200</v>
      </c>
      <c r="P191" s="46">
        <v>11477.94</v>
      </c>
      <c r="Q191" s="46">
        <v>0</v>
      </c>
      <c r="R191" s="46">
        <f>+SUM(H191:P191)</f>
        <v>20083.75</v>
      </c>
      <c r="S191" s="46">
        <f>SUM(G191+Q191-R191)</f>
        <v>19916.25</v>
      </c>
    </row>
    <row r="192" spans="1:19" x14ac:dyDescent="0.2">
      <c r="A192" s="22">
        <v>172</v>
      </c>
      <c r="B192" s="45" t="s">
        <v>256</v>
      </c>
      <c r="C192" s="45" t="s">
        <v>35</v>
      </c>
      <c r="D192" s="44" t="s">
        <v>29</v>
      </c>
      <c r="E192" s="45" t="s">
        <v>178</v>
      </c>
      <c r="F192" s="43" t="s">
        <v>26</v>
      </c>
      <c r="G192" s="46">
        <v>30000</v>
      </c>
      <c r="H192" s="46">
        <v>0</v>
      </c>
      <c r="I192" s="46">
        <v>50</v>
      </c>
      <c r="J192" s="47">
        <v>861</v>
      </c>
      <c r="K192" s="47">
        <v>912</v>
      </c>
      <c r="L192" s="46">
        <v>2620.65</v>
      </c>
      <c r="M192" s="46">
        <v>0</v>
      </c>
      <c r="N192" s="46">
        <v>3939.1</v>
      </c>
      <c r="O192" s="46">
        <v>0</v>
      </c>
      <c r="P192" s="46">
        <v>9196.64</v>
      </c>
      <c r="Q192" s="46">
        <v>0</v>
      </c>
      <c r="R192" s="46">
        <f>+SUM(H192:P192)</f>
        <v>17579.39</v>
      </c>
      <c r="S192" s="46">
        <f>SUM(G192+Q192-R192)</f>
        <v>12420.61</v>
      </c>
    </row>
    <row r="193" spans="1:19" x14ac:dyDescent="0.2">
      <c r="A193" s="22">
        <v>173</v>
      </c>
      <c r="B193" s="44" t="s">
        <v>181</v>
      </c>
      <c r="C193" s="44" t="s">
        <v>172</v>
      </c>
      <c r="D193" s="44" t="s">
        <v>29</v>
      </c>
      <c r="E193" s="45" t="s">
        <v>277</v>
      </c>
      <c r="F193" s="43" t="s">
        <v>26</v>
      </c>
      <c r="G193" s="48">
        <v>30000</v>
      </c>
      <c r="H193" s="46">
        <v>0</v>
      </c>
      <c r="I193" s="46">
        <v>50</v>
      </c>
      <c r="J193" s="47">
        <v>861</v>
      </c>
      <c r="K193" s="47">
        <v>912</v>
      </c>
      <c r="L193" s="46">
        <v>0</v>
      </c>
      <c r="M193" s="46">
        <v>0</v>
      </c>
      <c r="N193" s="46">
        <v>0</v>
      </c>
      <c r="O193" s="46">
        <v>200</v>
      </c>
      <c r="P193" s="46">
        <v>0</v>
      </c>
      <c r="Q193" s="46">
        <v>0</v>
      </c>
      <c r="R193" s="46">
        <f>+SUM(H193:P193)</f>
        <v>2023</v>
      </c>
      <c r="S193" s="46">
        <f>SUM(G193+Q193-R193)</f>
        <v>27977</v>
      </c>
    </row>
    <row r="194" spans="1:19" s="52" customFormat="1" x14ac:dyDescent="0.2">
      <c r="A194" s="22">
        <v>174</v>
      </c>
      <c r="B194" s="45" t="s">
        <v>235</v>
      </c>
      <c r="C194" s="45" t="s">
        <v>182</v>
      </c>
      <c r="D194" s="51" t="s">
        <v>33</v>
      </c>
      <c r="E194" s="45" t="s">
        <v>231</v>
      </c>
      <c r="F194" s="43" t="s">
        <v>26</v>
      </c>
      <c r="G194" s="46">
        <v>90000</v>
      </c>
      <c r="H194" s="46">
        <v>9358.75</v>
      </c>
      <c r="I194" s="46">
        <v>50</v>
      </c>
      <c r="J194" s="47">
        <v>2583</v>
      </c>
      <c r="K194" s="47">
        <v>2736</v>
      </c>
      <c r="L194" s="46">
        <v>1750.0150000000001</v>
      </c>
      <c r="M194" s="46">
        <v>1577.45</v>
      </c>
      <c r="N194" s="46">
        <v>0</v>
      </c>
      <c r="O194" s="46">
        <v>200</v>
      </c>
      <c r="P194" s="46">
        <v>0</v>
      </c>
      <c r="Q194" s="46">
        <v>0</v>
      </c>
      <c r="R194" s="46">
        <f>+SUM(H194:P194)</f>
        <v>18255.215</v>
      </c>
      <c r="S194" s="46">
        <f>SUM(G194+Q194-R194)</f>
        <v>71744.785000000003</v>
      </c>
    </row>
    <row r="195" spans="1:19" s="52" customFormat="1" x14ac:dyDescent="0.2">
      <c r="A195" s="19">
        <v>175</v>
      </c>
      <c r="B195" s="51" t="s">
        <v>274</v>
      </c>
      <c r="C195" s="51" t="s">
        <v>185</v>
      </c>
      <c r="D195" s="51" t="s">
        <v>29</v>
      </c>
      <c r="E195" s="45" t="s">
        <v>275</v>
      </c>
      <c r="F195" s="43" t="s">
        <v>30</v>
      </c>
      <c r="G195" s="53">
        <v>55000</v>
      </c>
      <c r="H195" s="46">
        <v>2559.6799999999998</v>
      </c>
      <c r="I195" s="46">
        <v>50</v>
      </c>
      <c r="J195" s="47">
        <v>1578.5</v>
      </c>
      <c r="K195" s="47">
        <v>1672</v>
      </c>
      <c r="L195" s="46">
        <v>0</v>
      </c>
      <c r="M195" s="46">
        <v>0</v>
      </c>
      <c r="N195" s="46">
        <v>0</v>
      </c>
      <c r="O195" s="46">
        <v>200</v>
      </c>
      <c r="P195" s="46">
        <v>0</v>
      </c>
      <c r="Q195" s="46">
        <v>0</v>
      </c>
      <c r="R195" s="46">
        <f>+SUM(H195:P195)</f>
        <v>6060.18</v>
      </c>
      <c r="S195" s="46">
        <f>SUM(G195+Q195-R195)</f>
        <v>48939.82</v>
      </c>
    </row>
    <row r="196" spans="1:19" s="52" customFormat="1" x14ac:dyDescent="0.2">
      <c r="A196" s="22">
        <v>176</v>
      </c>
      <c r="B196" s="51" t="s">
        <v>334</v>
      </c>
      <c r="C196" s="51" t="s">
        <v>335</v>
      </c>
      <c r="D196" s="51" t="s">
        <v>29</v>
      </c>
      <c r="E196" s="45" t="s">
        <v>275</v>
      </c>
      <c r="F196" s="43" t="s">
        <v>30</v>
      </c>
      <c r="G196" s="53">
        <v>45000</v>
      </c>
      <c r="H196" s="46">
        <v>1148.33</v>
      </c>
      <c r="I196" s="46">
        <v>50</v>
      </c>
      <c r="J196" s="47">
        <v>1291.5</v>
      </c>
      <c r="K196" s="47">
        <v>1368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f>+SUM(H196:P196)</f>
        <v>3857.83</v>
      </c>
      <c r="S196" s="46">
        <f>SUM(G196+Q196-R196)</f>
        <v>41142.17</v>
      </c>
    </row>
    <row r="197" spans="1:19" s="54" customFormat="1" ht="12" x14ac:dyDescent="0.2">
      <c r="A197" s="19">
        <v>177</v>
      </c>
      <c r="B197" s="45" t="s">
        <v>183</v>
      </c>
      <c r="C197" s="45" t="s">
        <v>184</v>
      </c>
      <c r="D197" s="51" t="s">
        <v>33</v>
      </c>
      <c r="E197" s="45" t="s">
        <v>231</v>
      </c>
      <c r="F197" s="43" t="s">
        <v>30</v>
      </c>
      <c r="G197" s="46">
        <v>75000</v>
      </c>
      <c r="H197" s="46">
        <v>6309.35</v>
      </c>
      <c r="I197" s="46">
        <v>50</v>
      </c>
      <c r="J197" s="47">
        <v>2152.5</v>
      </c>
      <c r="K197" s="47">
        <v>2280</v>
      </c>
      <c r="L197" s="46">
        <v>15951.56</v>
      </c>
      <c r="M197" s="46">
        <v>0</v>
      </c>
      <c r="N197" s="46">
        <v>0</v>
      </c>
      <c r="O197" s="46">
        <v>200</v>
      </c>
      <c r="P197" s="46">
        <v>0</v>
      </c>
      <c r="Q197" s="46">
        <v>0</v>
      </c>
      <c r="R197" s="46">
        <f>+SUM(H197:P197)</f>
        <v>26943.41</v>
      </c>
      <c r="S197" s="46">
        <f>SUM(G197+Q197-R197)</f>
        <v>48056.59</v>
      </c>
    </row>
    <row r="198" spans="1:19" s="52" customFormat="1" x14ac:dyDescent="0.2">
      <c r="A198" s="22">
        <v>178</v>
      </c>
      <c r="B198" s="45" t="s">
        <v>227</v>
      </c>
      <c r="C198" s="45" t="s">
        <v>186</v>
      </c>
      <c r="D198" s="51" t="s">
        <v>33</v>
      </c>
      <c r="E198" s="45" t="s">
        <v>187</v>
      </c>
      <c r="F198" s="43" t="s">
        <v>26</v>
      </c>
      <c r="G198" s="46">
        <v>90000</v>
      </c>
      <c r="H198" s="46">
        <v>9753.19</v>
      </c>
      <c r="I198" s="46">
        <v>210</v>
      </c>
      <c r="J198" s="47">
        <v>2583</v>
      </c>
      <c r="K198" s="47">
        <v>2736</v>
      </c>
      <c r="L198" s="46">
        <v>1319.07</v>
      </c>
      <c r="M198" s="46">
        <v>0</v>
      </c>
      <c r="N198" s="46">
        <v>0</v>
      </c>
      <c r="O198" s="46">
        <v>200</v>
      </c>
      <c r="P198" s="46">
        <v>8657.14</v>
      </c>
      <c r="Q198" s="46">
        <v>0</v>
      </c>
      <c r="R198" s="46">
        <f>+SUM(H198:P198)</f>
        <v>25458.400000000001</v>
      </c>
      <c r="S198" s="46">
        <f>SUM(G198+Q198-R198)</f>
        <v>64541.599999999999</v>
      </c>
    </row>
    <row r="199" spans="1:19" s="56" customFormat="1" x14ac:dyDescent="0.2">
      <c r="A199" s="19">
        <v>179</v>
      </c>
      <c r="B199" s="55" t="s">
        <v>265</v>
      </c>
      <c r="C199" s="51" t="s">
        <v>266</v>
      </c>
      <c r="D199" s="51" t="s">
        <v>29</v>
      </c>
      <c r="E199" s="45" t="s">
        <v>187</v>
      </c>
      <c r="F199" s="43" t="s">
        <v>26</v>
      </c>
      <c r="G199" s="53">
        <v>60000</v>
      </c>
      <c r="H199" s="46">
        <v>3486.65</v>
      </c>
      <c r="I199" s="46">
        <v>50</v>
      </c>
      <c r="J199" s="47">
        <v>1722</v>
      </c>
      <c r="K199" s="47">
        <v>1824</v>
      </c>
      <c r="L199" s="46">
        <v>439.69</v>
      </c>
      <c r="M199" s="46">
        <v>0</v>
      </c>
      <c r="N199" s="46">
        <v>0</v>
      </c>
      <c r="O199" s="46">
        <v>200</v>
      </c>
      <c r="P199" s="46">
        <v>0</v>
      </c>
      <c r="Q199" s="46">
        <v>0</v>
      </c>
      <c r="R199" s="46">
        <f>+SUM(H199:P199)</f>
        <v>7722.3399999999992</v>
      </c>
      <c r="S199" s="46">
        <f>SUM(G199+Q199-R199)</f>
        <v>52277.66</v>
      </c>
    </row>
    <row r="200" spans="1:19" s="52" customFormat="1" x14ac:dyDescent="0.2">
      <c r="A200" s="22">
        <v>180</v>
      </c>
      <c r="B200" s="51" t="s">
        <v>188</v>
      </c>
      <c r="C200" s="51" t="s">
        <v>189</v>
      </c>
      <c r="D200" s="51" t="s">
        <v>29</v>
      </c>
      <c r="E200" s="45" t="s">
        <v>187</v>
      </c>
      <c r="F200" s="43" t="s">
        <v>30</v>
      </c>
      <c r="G200" s="53">
        <v>32000</v>
      </c>
      <c r="H200" s="46">
        <v>0</v>
      </c>
      <c r="I200" s="46">
        <v>50</v>
      </c>
      <c r="J200" s="47">
        <v>918.4</v>
      </c>
      <c r="K200" s="47">
        <v>972.8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f>+SUM(H200:P200)</f>
        <v>1941.1999999999998</v>
      </c>
      <c r="S200" s="46">
        <f>SUM(G200+Q200-R200)</f>
        <v>30058.799999999999</v>
      </c>
    </row>
    <row r="201" spans="1:19" s="54" customFormat="1" ht="12" x14ac:dyDescent="0.2">
      <c r="A201" s="19">
        <v>181</v>
      </c>
      <c r="B201" s="51" t="s">
        <v>336</v>
      </c>
      <c r="C201" s="51" t="s">
        <v>303</v>
      </c>
      <c r="D201" s="51" t="s">
        <v>29</v>
      </c>
      <c r="E201" s="45" t="s">
        <v>191</v>
      </c>
      <c r="F201" s="43" t="s">
        <v>30</v>
      </c>
      <c r="G201" s="53">
        <v>47000</v>
      </c>
      <c r="H201" s="46">
        <v>1430.6</v>
      </c>
      <c r="I201" s="46">
        <v>50</v>
      </c>
      <c r="J201" s="47">
        <v>1348.9</v>
      </c>
      <c r="K201" s="47">
        <v>1428.8</v>
      </c>
      <c r="L201" s="46">
        <v>1750.0150000000001</v>
      </c>
      <c r="M201" s="46">
        <v>0</v>
      </c>
      <c r="N201" s="46">
        <v>0</v>
      </c>
      <c r="O201" s="46">
        <v>200</v>
      </c>
      <c r="P201" s="46">
        <v>0</v>
      </c>
      <c r="Q201" s="46">
        <v>0</v>
      </c>
      <c r="R201" s="46">
        <f>+SUM(H201:P201)</f>
        <v>6208.3150000000005</v>
      </c>
      <c r="S201" s="46">
        <f>SUM(G201+Q201-R201)</f>
        <v>40791.684999999998</v>
      </c>
    </row>
    <row r="202" spans="1:19" s="52" customFormat="1" x14ac:dyDescent="0.2">
      <c r="A202" s="22">
        <v>182</v>
      </c>
      <c r="B202" s="45" t="s">
        <v>221</v>
      </c>
      <c r="C202" s="45" t="s">
        <v>222</v>
      </c>
      <c r="D202" s="51" t="s">
        <v>33</v>
      </c>
      <c r="E202" s="45" t="s">
        <v>191</v>
      </c>
      <c r="F202" s="43" t="s">
        <v>30</v>
      </c>
      <c r="G202" s="46">
        <v>47000</v>
      </c>
      <c r="H202" s="46">
        <v>1430.6</v>
      </c>
      <c r="I202" s="46">
        <v>50</v>
      </c>
      <c r="J202" s="47">
        <f>+G202*2.87%</f>
        <v>1348.9</v>
      </c>
      <c r="K202" s="47">
        <f>+G202*3.04%</f>
        <v>1428.8</v>
      </c>
      <c r="L202" s="46">
        <v>4594.8824999999997</v>
      </c>
      <c r="M202" s="46">
        <v>0</v>
      </c>
      <c r="N202" s="46">
        <v>0</v>
      </c>
      <c r="O202" s="46">
        <v>200</v>
      </c>
      <c r="P202" s="46">
        <v>14356.85</v>
      </c>
      <c r="Q202" s="46">
        <v>0</v>
      </c>
      <c r="R202" s="46">
        <f>+SUM(H202:P202)</f>
        <v>23410.032500000001</v>
      </c>
      <c r="S202" s="46">
        <f>SUM(G202+Q202-R202)</f>
        <v>23589.967499999999</v>
      </c>
    </row>
    <row r="203" spans="1:19" x14ac:dyDescent="0.2">
      <c r="A203" s="14" t="s">
        <v>192</v>
      </c>
      <c r="G203" s="12"/>
      <c r="H203" s="12"/>
      <c r="I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">
      <c r="A204" s="14" t="s">
        <v>200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</row>
    <row r="205" spans="1:19" x14ac:dyDescent="0.2">
      <c r="A205" s="14" t="s">
        <v>201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</row>
    <row r="206" spans="1:19" x14ac:dyDescent="0.2">
      <c r="A206" s="16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1:19" ht="15" x14ac:dyDescent="0.25">
      <c r="C207" s="1" t="s">
        <v>193</v>
      </c>
      <c r="D207" s="12"/>
      <c r="J207" s="2"/>
      <c r="K207" s="57" t="s">
        <v>194</v>
      </c>
      <c r="L207" s="57"/>
    </row>
    <row r="210" spans="7:19" x14ac:dyDescent="0.2"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</row>
    <row r="211" spans="7:19" x14ac:dyDescent="0.2">
      <c r="G211" s="12"/>
      <c r="H211" s="12"/>
      <c r="I211" s="12"/>
      <c r="L211" s="12"/>
      <c r="M211" s="12"/>
      <c r="N211" s="12"/>
      <c r="O211" s="12"/>
      <c r="P211" s="12"/>
      <c r="Q211" s="12"/>
      <c r="R211" s="12"/>
      <c r="S211" s="12"/>
    </row>
    <row r="212" spans="7:19" x14ac:dyDescent="0.2"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</row>
  </sheetData>
  <sheetProtection algorithmName="SHA-512" hashValue="BMEqiPXNcezwRD8oa3GPNaph8NnMQyIZahgruc5Udq3NzoR3UiY+U03V/N7YULtzrPzQgaN3XKvfB6oUPogY9A==" saltValue="LW8rif3/EeAtYI5iw/44ww==" spinCount="100000" sheet="1" objects="1" scenarios="1"/>
  <mergeCells count="14">
    <mergeCell ref="K207:L207"/>
    <mergeCell ref="A5:S5"/>
    <mergeCell ref="A1:K1"/>
    <mergeCell ref="A2:S2"/>
    <mergeCell ref="A3:S3"/>
    <mergeCell ref="A4:S4"/>
    <mergeCell ref="A171:S171"/>
    <mergeCell ref="A85:S85"/>
    <mergeCell ref="A86:S86"/>
    <mergeCell ref="A87:S87"/>
    <mergeCell ref="A88:S88"/>
    <mergeCell ref="A168:S168"/>
    <mergeCell ref="A169:S169"/>
    <mergeCell ref="A170:S170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R194:R202 R101:R165 R7:R8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ec24357-8104-4f74-b4c1-888e152a16c5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2023-05-03T18:04:01Z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