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330" documentId="13_ncr:1_{2C1D454D-979B-4661-AB1C-5E60E1E598F9}" xr6:coauthVersionLast="47" xr6:coauthVersionMax="47" xr10:uidLastSave="{413E50BB-2F14-466C-9B19-85725C3E8C36}"/>
  <bookViews>
    <workbookView xWindow="-120" yWindow="-120" windowWidth="29040" windowHeight="15720" tabRatio="895" xr2:uid="{00000000-000D-0000-FFFF-FFFF00000000}"/>
  </bookViews>
  <sheets>
    <sheet name="1" sheetId="42" r:id="rId1"/>
  </sheets>
  <externalReferences>
    <externalReference r:id="rId2"/>
  </externalReferences>
  <definedNames>
    <definedName name="_xlnm.Print_Titles" localSheetId="0">'1'!$B:$S,'1'!$1:$13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2" i="42" l="1"/>
  <c r="I199" i="42"/>
  <c r="K199" i="42"/>
  <c r="L199" i="42"/>
  <c r="I200" i="42"/>
  <c r="K200" i="42"/>
  <c r="L200" i="42"/>
  <c r="N200" i="42"/>
  <c r="I201" i="42"/>
  <c r="K201" i="42"/>
  <c r="L201" i="42"/>
  <c r="I202" i="42"/>
  <c r="K202" i="42"/>
  <c r="L202" i="42"/>
  <c r="I203" i="42"/>
  <c r="K203" i="42"/>
  <c r="L203" i="42"/>
  <c r="I204" i="42"/>
  <c r="K204" i="42"/>
  <c r="L204" i="42"/>
  <c r="I205" i="42"/>
  <c r="K205" i="42"/>
  <c r="L205" i="42"/>
  <c r="I206" i="42"/>
  <c r="K206" i="42"/>
  <c r="L206" i="42"/>
  <c r="I207" i="42"/>
  <c r="K207" i="42"/>
  <c r="L207" i="42"/>
  <c r="I208" i="42"/>
  <c r="K208" i="42"/>
  <c r="L208" i="42"/>
  <c r="I209" i="42"/>
  <c r="K209" i="42"/>
  <c r="L209" i="42"/>
  <c r="I210" i="42"/>
  <c r="K210" i="42"/>
  <c r="L210" i="42"/>
  <c r="I211" i="42"/>
  <c r="K211" i="42"/>
  <c r="L211" i="42"/>
  <c r="L198" i="42"/>
  <c r="K198" i="42"/>
  <c r="I198" i="42"/>
  <c r="L197" i="42"/>
  <c r="K197" i="42"/>
  <c r="I197" i="42"/>
  <c r="L196" i="42"/>
  <c r="K196" i="42"/>
  <c r="I196" i="42"/>
  <c r="L195" i="42"/>
  <c r="K195" i="42"/>
  <c r="I195" i="42"/>
  <c r="L194" i="42"/>
  <c r="K194" i="42"/>
  <c r="I194" i="42"/>
  <c r="L193" i="42"/>
  <c r="K193" i="42"/>
  <c r="I193" i="42"/>
  <c r="L192" i="42"/>
  <c r="R192" i="42" s="1"/>
  <c r="S192" i="42" s="1"/>
  <c r="K192" i="42"/>
  <c r="I192" i="42"/>
  <c r="L191" i="42"/>
  <c r="K191" i="42"/>
  <c r="I191" i="42"/>
  <c r="L190" i="42"/>
  <c r="K190" i="42"/>
  <c r="I190" i="42"/>
  <c r="L189" i="42"/>
  <c r="K189" i="42"/>
  <c r="I189" i="42"/>
  <c r="L188" i="42"/>
  <c r="K188" i="42"/>
  <c r="I188" i="42"/>
  <c r="L187" i="42"/>
  <c r="K187" i="42"/>
  <c r="I187" i="42"/>
  <c r="L186" i="42"/>
  <c r="K186" i="42"/>
  <c r="I186" i="42"/>
  <c r="L185" i="42"/>
  <c r="K185" i="42"/>
  <c r="I185" i="42"/>
  <c r="L184" i="42"/>
  <c r="K184" i="42"/>
  <c r="I184" i="42"/>
  <c r="L183" i="42"/>
  <c r="K183" i="42"/>
  <c r="I183" i="42"/>
  <c r="L182" i="42"/>
  <c r="K182" i="42"/>
  <c r="I182" i="42"/>
  <c r="L181" i="42"/>
  <c r="K181" i="42"/>
  <c r="I181" i="42"/>
  <c r="L180" i="42"/>
  <c r="K180" i="42"/>
  <c r="I180" i="42"/>
  <c r="N179" i="42"/>
  <c r="L179" i="42"/>
  <c r="K179" i="42"/>
  <c r="I179" i="42"/>
  <c r="L178" i="42"/>
  <c r="K178" i="42"/>
  <c r="I178" i="42"/>
  <c r="N177" i="42"/>
  <c r="L177" i="42"/>
  <c r="K177" i="42"/>
  <c r="I177" i="42"/>
  <c r="L176" i="42"/>
  <c r="K176" i="42"/>
  <c r="I176" i="42"/>
  <c r="L175" i="42"/>
  <c r="K175" i="42"/>
  <c r="I175" i="42"/>
  <c r="L174" i="42"/>
  <c r="K174" i="42"/>
  <c r="I174" i="42"/>
  <c r="N173" i="42"/>
  <c r="L173" i="42"/>
  <c r="K173" i="42"/>
  <c r="I173" i="42"/>
  <c r="L172" i="42"/>
  <c r="K172" i="42"/>
  <c r="I172" i="42"/>
  <c r="L171" i="42"/>
  <c r="K171" i="42"/>
  <c r="I171" i="42"/>
  <c r="L170" i="42"/>
  <c r="K170" i="42"/>
  <c r="I170" i="42"/>
  <c r="L169" i="42"/>
  <c r="K169" i="42"/>
  <c r="I169" i="42"/>
  <c r="L168" i="42"/>
  <c r="K168" i="42"/>
  <c r="I168" i="42"/>
  <c r="L167" i="42"/>
  <c r="K167" i="42"/>
  <c r="I167" i="42"/>
  <c r="L166" i="42"/>
  <c r="K166" i="42"/>
  <c r="I166" i="42"/>
  <c r="L165" i="42"/>
  <c r="K165" i="42"/>
  <c r="I165" i="42"/>
  <c r="L164" i="42"/>
  <c r="K164" i="42"/>
  <c r="I164" i="42"/>
  <c r="L163" i="42"/>
  <c r="K163" i="42"/>
  <c r="I163" i="42"/>
  <c r="L162" i="42"/>
  <c r="K162" i="42"/>
  <c r="I162" i="42"/>
  <c r="L161" i="42"/>
  <c r="K161" i="42"/>
  <c r="I161" i="42"/>
  <c r="L160" i="42"/>
  <c r="K160" i="42"/>
  <c r="I160" i="42"/>
  <c r="L159" i="42"/>
  <c r="K159" i="42"/>
  <c r="I159" i="42"/>
  <c r="L158" i="42"/>
  <c r="K158" i="42"/>
  <c r="I158" i="42"/>
  <c r="N157" i="42"/>
  <c r="L157" i="42"/>
  <c r="K157" i="42"/>
  <c r="I157" i="42"/>
  <c r="L156" i="42"/>
  <c r="K156" i="42"/>
  <c r="I156" i="42"/>
  <c r="L155" i="42"/>
  <c r="K155" i="42"/>
  <c r="I155" i="42"/>
  <c r="L154" i="42"/>
  <c r="K154" i="42"/>
  <c r="I154" i="42"/>
  <c r="L153" i="42"/>
  <c r="K153" i="42"/>
  <c r="I153" i="42"/>
  <c r="L152" i="42"/>
  <c r="K152" i="42"/>
  <c r="I152" i="42"/>
  <c r="L151" i="42"/>
  <c r="K151" i="42"/>
  <c r="I151" i="42"/>
  <c r="L150" i="42"/>
  <c r="K150" i="42"/>
  <c r="I150" i="42"/>
  <c r="L149" i="42"/>
  <c r="K149" i="42"/>
  <c r="I149" i="42"/>
  <c r="L148" i="42"/>
  <c r="K148" i="42"/>
  <c r="I148" i="42"/>
  <c r="L147" i="42"/>
  <c r="K147" i="42"/>
  <c r="I147" i="42"/>
  <c r="L146" i="42"/>
  <c r="K146" i="42"/>
  <c r="I146" i="42"/>
  <c r="N145" i="42"/>
  <c r="L145" i="42"/>
  <c r="K145" i="42"/>
  <c r="I145" i="42"/>
  <c r="L144" i="42"/>
  <c r="K144" i="42"/>
  <c r="I144" i="42"/>
  <c r="L143" i="42"/>
  <c r="K143" i="42"/>
  <c r="I143" i="42"/>
  <c r="L142" i="42"/>
  <c r="K142" i="42"/>
  <c r="I142" i="42"/>
  <c r="L141" i="42"/>
  <c r="K141" i="42"/>
  <c r="I141" i="42"/>
  <c r="L140" i="42"/>
  <c r="K140" i="42"/>
  <c r="I140" i="42"/>
  <c r="L139" i="42"/>
  <c r="K139" i="42"/>
  <c r="I139" i="42"/>
  <c r="L138" i="42"/>
  <c r="K138" i="42"/>
  <c r="I138" i="42"/>
  <c r="L137" i="42"/>
  <c r="K137" i="42"/>
  <c r="I137" i="42"/>
  <c r="N136" i="42"/>
  <c r="L136" i="42"/>
  <c r="K136" i="42"/>
  <c r="I136" i="42"/>
  <c r="L135" i="42"/>
  <c r="K135" i="42"/>
  <c r="I135" i="42"/>
  <c r="L134" i="42"/>
  <c r="K134" i="42"/>
  <c r="I134" i="42"/>
  <c r="L133" i="42"/>
  <c r="K133" i="42"/>
  <c r="I133" i="42"/>
  <c r="L132" i="42"/>
  <c r="K132" i="42"/>
  <c r="I132" i="42"/>
  <c r="L131" i="42"/>
  <c r="K131" i="42"/>
  <c r="I131" i="42"/>
  <c r="L130" i="42"/>
  <c r="K130" i="42"/>
  <c r="I130" i="42"/>
  <c r="L129" i="42"/>
  <c r="K129" i="42"/>
  <c r="I129" i="42"/>
  <c r="L128" i="42"/>
  <c r="K128" i="42"/>
  <c r="I128" i="42"/>
  <c r="L127" i="42"/>
  <c r="K127" i="42"/>
  <c r="I127" i="42"/>
  <c r="N126" i="42"/>
  <c r="L126" i="42"/>
  <c r="K126" i="42"/>
  <c r="I126" i="42"/>
  <c r="L125" i="42"/>
  <c r="K125" i="42"/>
  <c r="I125" i="42"/>
  <c r="L124" i="42"/>
  <c r="K124" i="42"/>
  <c r="I124" i="42"/>
  <c r="N123" i="42"/>
  <c r="L123" i="42"/>
  <c r="K123" i="42"/>
  <c r="I123" i="42"/>
  <c r="L122" i="42"/>
  <c r="K122" i="42"/>
  <c r="I122" i="42"/>
  <c r="L121" i="42"/>
  <c r="K121" i="42"/>
  <c r="I121" i="42"/>
  <c r="L120" i="42"/>
  <c r="K120" i="42"/>
  <c r="I120" i="42"/>
  <c r="N119" i="42"/>
  <c r="L119" i="42"/>
  <c r="K119" i="42"/>
  <c r="I119" i="42"/>
  <c r="L118" i="42"/>
  <c r="K118" i="42"/>
  <c r="I118" i="42"/>
  <c r="L117" i="42"/>
  <c r="K117" i="42"/>
  <c r="I117" i="42"/>
  <c r="L116" i="42"/>
  <c r="K116" i="42"/>
  <c r="I116" i="42"/>
  <c r="L115" i="42"/>
  <c r="K115" i="42"/>
  <c r="I115" i="42"/>
  <c r="L114" i="42"/>
  <c r="K114" i="42"/>
  <c r="I114" i="42"/>
  <c r="L113" i="42"/>
  <c r="K113" i="42"/>
  <c r="I113" i="42"/>
  <c r="L112" i="42"/>
  <c r="K112" i="42"/>
  <c r="I112" i="42"/>
  <c r="L111" i="42"/>
  <c r="K111" i="42"/>
  <c r="I111" i="42"/>
  <c r="N110" i="42"/>
  <c r="L110" i="42"/>
  <c r="K110" i="42"/>
  <c r="I110" i="42"/>
  <c r="L109" i="42"/>
  <c r="K109" i="42"/>
  <c r="I109" i="42"/>
  <c r="L108" i="42"/>
  <c r="K108" i="42"/>
  <c r="I108" i="42"/>
  <c r="I104" i="42"/>
  <c r="K104" i="42"/>
  <c r="L104" i="42"/>
  <c r="I105" i="42"/>
  <c r="K105" i="42"/>
  <c r="L105" i="42"/>
  <c r="N105" i="42"/>
  <c r="I106" i="42"/>
  <c r="K106" i="42"/>
  <c r="L106" i="42"/>
  <c r="I107" i="42"/>
  <c r="K107" i="42"/>
  <c r="L107" i="42"/>
  <c r="I26" i="42"/>
  <c r="K26" i="42"/>
  <c r="L26" i="42"/>
  <c r="I27" i="42"/>
  <c r="K27" i="42"/>
  <c r="L27" i="42"/>
  <c r="I28" i="42"/>
  <c r="K28" i="42"/>
  <c r="L28" i="42"/>
  <c r="N28" i="42"/>
  <c r="I29" i="42"/>
  <c r="K29" i="42"/>
  <c r="L29" i="42"/>
  <c r="I30" i="42"/>
  <c r="K30" i="42"/>
  <c r="L30" i="42"/>
  <c r="I31" i="42"/>
  <c r="K31" i="42"/>
  <c r="L31" i="42"/>
  <c r="I32" i="42"/>
  <c r="K32" i="42"/>
  <c r="L32" i="42"/>
  <c r="I99" i="42"/>
  <c r="K99" i="42"/>
  <c r="L99" i="42"/>
  <c r="I100" i="42"/>
  <c r="K100" i="42"/>
  <c r="L100" i="42"/>
  <c r="N100" i="42"/>
  <c r="I101" i="42"/>
  <c r="K101" i="42"/>
  <c r="L101" i="42"/>
  <c r="N101" i="42"/>
  <c r="I102" i="42"/>
  <c r="K102" i="42"/>
  <c r="L102" i="42"/>
  <c r="N102" i="42"/>
  <c r="I103" i="42"/>
  <c r="K103" i="42"/>
  <c r="L103" i="42"/>
  <c r="I80" i="42"/>
  <c r="K80" i="42"/>
  <c r="L80" i="42"/>
  <c r="I92" i="42"/>
  <c r="K92" i="42"/>
  <c r="L92" i="42"/>
  <c r="N92" i="42"/>
  <c r="I93" i="42"/>
  <c r="K93" i="42"/>
  <c r="L93" i="42"/>
  <c r="I94" i="42"/>
  <c r="K94" i="42"/>
  <c r="L94" i="42"/>
  <c r="N94" i="42"/>
  <c r="I95" i="42"/>
  <c r="K95" i="42"/>
  <c r="L95" i="42"/>
  <c r="I96" i="42"/>
  <c r="K96" i="42"/>
  <c r="L96" i="42"/>
  <c r="I97" i="42"/>
  <c r="K97" i="42"/>
  <c r="L97" i="42"/>
  <c r="I98" i="42"/>
  <c r="K98" i="42"/>
  <c r="L98" i="42"/>
  <c r="L91" i="42"/>
  <c r="K91" i="42"/>
  <c r="I91" i="42"/>
  <c r="N90" i="42"/>
  <c r="L90" i="42"/>
  <c r="K90" i="42"/>
  <c r="I90" i="42"/>
  <c r="L89" i="42"/>
  <c r="K89" i="42"/>
  <c r="I89" i="42"/>
  <c r="L88" i="42"/>
  <c r="K88" i="42"/>
  <c r="I88" i="42"/>
  <c r="L87" i="42"/>
  <c r="K87" i="42"/>
  <c r="I87" i="42"/>
  <c r="L86" i="42"/>
  <c r="K86" i="42"/>
  <c r="I86" i="42"/>
  <c r="L85" i="42"/>
  <c r="K85" i="42"/>
  <c r="I85" i="42"/>
  <c r="L84" i="42"/>
  <c r="K84" i="42"/>
  <c r="I84" i="42"/>
  <c r="L83" i="42"/>
  <c r="K83" i="42"/>
  <c r="I83" i="42"/>
  <c r="L82" i="42"/>
  <c r="K82" i="42"/>
  <c r="I82" i="42"/>
  <c r="L81" i="42"/>
  <c r="K81" i="42"/>
  <c r="I81" i="42"/>
  <c r="L79" i="42"/>
  <c r="K79" i="42"/>
  <c r="I79" i="42"/>
  <c r="L78" i="42"/>
  <c r="K78" i="42"/>
  <c r="I78" i="42"/>
  <c r="L77" i="42"/>
  <c r="K77" i="42"/>
  <c r="I77" i="42"/>
  <c r="L76" i="42"/>
  <c r="K76" i="42"/>
  <c r="I76" i="42"/>
  <c r="L75" i="42"/>
  <c r="K75" i="42"/>
  <c r="I75" i="42"/>
  <c r="N74" i="42"/>
  <c r="L74" i="42"/>
  <c r="K74" i="42"/>
  <c r="I74" i="42"/>
  <c r="N73" i="42"/>
  <c r="L73" i="42"/>
  <c r="K73" i="42"/>
  <c r="I73" i="42"/>
  <c r="L72" i="42"/>
  <c r="K72" i="42"/>
  <c r="I72" i="42"/>
  <c r="L71" i="42"/>
  <c r="K71" i="42"/>
  <c r="I71" i="42"/>
  <c r="L70" i="42"/>
  <c r="K70" i="42"/>
  <c r="I70" i="42"/>
  <c r="L69" i="42"/>
  <c r="K69" i="42"/>
  <c r="I69" i="42"/>
  <c r="L68" i="42"/>
  <c r="K68" i="42"/>
  <c r="I68" i="42"/>
  <c r="L67" i="42"/>
  <c r="K67" i="42"/>
  <c r="I67" i="42"/>
  <c r="N66" i="42"/>
  <c r="L66" i="42"/>
  <c r="K66" i="42"/>
  <c r="I66" i="42"/>
  <c r="L65" i="42"/>
  <c r="K65" i="42"/>
  <c r="I65" i="42"/>
  <c r="L64" i="42"/>
  <c r="K64" i="42"/>
  <c r="I64" i="42"/>
  <c r="L63" i="42"/>
  <c r="K63" i="42"/>
  <c r="I63" i="42"/>
  <c r="N62" i="42"/>
  <c r="L62" i="42"/>
  <c r="K62" i="42"/>
  <c r="I62" i="42"/>
  <c r="L61" i="42"/>
  <c r="K61" i="42"/>
  <c r="I61" i="42"/>
  <c r="N60" i="42"/>
  <c r="L60" i="42"/>
  <c r="K60" i="42"/>
  <c r="I60" i="42"/>
  <c r="N59" i="42"/>
  <c r="L59" i="42"/>
  <c r="K59" i="42"/>
  <c r="I59" i="42"/>
  <c r="L58" i="42"/>
  <c r="K58" i="42"/>
  <c r="I58" i="42"/>
  <c r="L57" i="42"/>
  <c r="K57" i="42"/>
  <c r="I57" i="42"/>
  <c r="L56" i="42"/>
  <c r="K56" i="42"/>
  <c r="I56" i="42"/>
  <c r="L55" i="42"/>
  <c r="K55" i="42"/>
  <c r="I55" i="42"/>
  <c r="L54" i="42"/>
  <c r="K54" i="42"/>
  <c r="I54" i="42"/>
  <c r="L53" i="42"/>
  <c r="K53" i="42"/>
  <c r="I53" i="42"/>
  <c r="N52" i="42"/>
  <c r="L52" i="42"/>
  <c r="K52" i="42"/>
  <c r="I52" i="42"/>
  <c r="L51" i="42"/>
  <c r="K51" i="42"/>
  <c r="I51" i="42"/>
  <c r="L50" i="42"/>
  <c r="K50" i="42"/>
  <c r="I50" i="42"/>
  <c r="L49" i="42"/>
  <c r="K49" i="42"/>
  <c r="I49" i="42"/>
  <c r="L48" i="42"/>
  <c r="K48" i="42"/>
  <c r="I48" i="42"/>
  <c r="L47" i="42"/>
  <c r="K47" i="42"/>
  <c r="I47" i="42"/>
  <c r="L46" i="42"/>
  <c r="K46" i="42"/>
  <c r="I46" i="42"/>
  <c r="L45" i="42"/>
  <c r="K45" i="42"/>
  <c r="I45" i="42"/>
  <c r="L44" i="42"/>
  <c r="K44" i="42"/>
  <c r="I44" i="42"/>
  <c r="L43" i="42"/>
  <c r="K43" i="42"/>
  <c r="I43" i="42"/>
  <c r="L42" i="42"/>
  <c r="K42" i="42"/>
  <c r="I42" i="42"/>
  <c r="L41" i="42"/>
  <c r="K41" i="42"/>
  <c r="I41" i="42"/>
  <c r="L40" i="42"/>
  <c r="K40" i="42"/>
  <c r="I40" i="42"/>
  <c r="N39" i="42"/>
  <c r="L39" i="42"/>
  <c r="K39" i="42"/>
  <c r="I39" i="42"/>
  <c r="L38" i="42"/>
  <c r="K38" i="42"/>
  <c r="I38" i="42"/>
  <c r="L37" i="42"/>
  <c r="K37" i="42"/>
  <c r="I37" i="42"/>
  <c r="L36" i="42"/>
  <c r="K36" i="42"/>
  <c r="I36" i="42"/>
  <c r="L35" i="42"/>
  <c r="K35" i="42"/>
  <c r="I35" i="42"/>
  <c r="L34" i="42"/>
  <c r="K34" i="42"/>
  <c r="I34" i="42"/>
  <c r="L33" i="42"/>
  <c r="K33" i="42"/>
  <c r="I33" i="42"/>
  <c r="L25" i="42"/>
  <c r="K25" i="42"/>
  <c r="I25" i="42"/>
  <c r="L24" i="42"/>
  <c r="K24" i="42"/>
  <c r="I24" i="42"/>
  <c r="L23" i="42"/>
  <c r="K23" i="42"/>
  <c r="I23" i="42"/>
  <c r="L22" i="42"/>
  <c r="K22" i="42"/>
  <c r="I22" i="42"/>
  <c r="N21" i="42"/>
  <c r="L21" i="42"/>
  <c r="K21" i="42"/>
  <c r="I21" i="42"/>
  <c r="L20" i="42"/>
  <c r="K20" i="42"/>
  <c r="I20" i="42"/>
  <c r="L19" i="42"/>
  <c r="K19" i="42"/>
  <c r="I19" i="42"/>
  <c r="L18" i="42"/>
  <c r="K18" i="42"/>
  <c r="I18" i="42"/>
  <c r="L17" i="42"/>
  <c r="K17" i="42"/>
  <c r="I17" i="42"/>
  <c r="N16" i="42"/>
  <c r="L16" i="42"/>
  <c r="K16" i="42"/>
  <c r="I16" i="42"/>
  <c r="L15" i="42"/>
  <c r="K15" i="42"/>
  <c r="I15" i="42"/>
  <c r="L14" i="42"/>
  <c r="K14" i="42"/>
  <c r="I14" i="42"/>
  <c r="J212" i="42"/>
  <c r="M212" i="42"/>
  <c r="O212" i="42"/>
  <c r="P212" i="42"/>
  <c r="Q212" i="42"/>
  <c r="R208" i="42" l="1"/>
  <c r="S208" i="42" s="1"/>
  <c r="R33" i="42"/>
  <c r="S33" i="42" s="1"/>
  <c r="R45" i="42"/>
  <c r="S45" i="42" s="1"/>
  <c r="R84" i="42"/>
  <c r="S84" i="42" s="1"/>
  <c r="R171" i="42"/>
  <c r="S171" i="42" s="1"/>
  <c r="R182" i="42"/>
  <c r="S182" i="42" s="1"/>
  <c r="R194" i="42"/>
  <c r="S194" i="42" s="1"/>
  <c r="R198" i="42"/>
  <c r="S198" i="42" s="1"/>
  <c r="R160" i="42"/>
  <c r="S160" i="42" s="1"/>
  <c r="R211" i="42"/>
  <c r="S211" i="42" s="1"/>
  <c r="R30" i="42"/>
  <c r="S30" i="42" s="1"/>
  <c r="R145" i="42"/>
  <c r="S145" i="42" s="1"/>
  <c r="R112" i="42"/>
  <c r="S112" i="42" s="1"/>
  <c r="R108" i="42"/>
  <c r="S108" i="42" s="1"/>
  <c r="R202" i="42"/>
  <c r="S202" i="42" s="1"/>
  <c r="R116" i="42"/>
  <c r="S116" i="42" s="1"/>
  <c r="R127" i="42"/>
  <c r="S127" i="42" s="1"/>
  <c r="R146" i="42"/>
  <c r="S146" i="42" s="1"/>
  <c r="R166" i="42"/>
  <c r="S166" i="42" s="1"/>
  <c r="R170" i="42"/>
  <c r="S170" i="42" s="1"/>
  <c r="R181" i="42"/>
  <c r="S181" i="42" s="1"/>
  <c r="R185" i="42"/>
  <c r="S185" i="42" s="1"/>
  <c r="R120" i="42"/>
  <c r="S120" i="42" s="1"/>
  <c r="R109" i="42"/>
  <c r="S109" i="42" s="1"/>
  <c r="R121" i="42"/>
  <c r="S121" i="42" s="1"/>
  <c r="R167" i="42"/>
  <c r="S167" i="42" s="1"/>
  <c r="R200" i="42"/>
  <c r="S200" i="42" s="1"/>
  <c r="R31" i="42"/>
  <c r="S31" i="42" s="1"/>
  <c r="R152" i="42"/>
  <c r="S152" i="42" s="1"/>
  <c r="R54" i="42"/>
  <c r="S54" i="42" s="1"/>
  <c r="R58" i="42"/>
  <c r="S58" i="42" s="1"/>
  <c r="R85" i="42"/>
  <c r="S85" i="42" s="1"/>
  <c r="R129" i="42"/>
  <c r="S129" i="42" s="1"/>
  <c r="R172" i="42"/>
  <c r="S172" i="42" s="1"/>
  <c r="R187" i="42"/>
  <c r="S187" i="42" s="1"/>
  <c r="R122" i="42"/>
  <c r="S122" i="42" s="1"/>
  <c r="R203" i="42"/>
  <c r="S203" i="42" s="1"/>
  <c r="R126" i="42"/>
  <c r="S126" i="42" s="1"/>
  <c r="R149" i="42"/>
  <c r="S149" i="42" s="1"/>
  <c r="R119" i="42"/>
  <c r="S119" i="42" s="1"/>
  <c r="R130" i="42"/>
  <c r="S130" i="42" s="1"/>
  <c r="R161" i="42"/>
  <c r="S161" i="42" s="1"/>
  <c r="R165" i="42"/>
  <c r="S165" i="42" s="1"/>
  <c r="R25" i="42"/>
  <c r="S25" i="42" s="1"/>
  <c r="R36" i="42"/>
  <c r="S36" i="42" s="1"/>
  <c r="R70" i="42"/>
  <c r="S70" i="42" s="1"/>
  <c r="R107" i="42"/>
  <c r="S107" i="42" s="1"/>
  <c r="R115" i="42"/>
  <c r="S115" i="42" s="1"/>
  <c r="R169" i="42"/>
  <c r="S169" i="42" s="1"/>
  <c r="R199" i="42"/>
  <c r="S199" i="42" s="1"/>
  <c r="R46" i="42"/>
  <c r="S46" i="42" s="1"/>
  <c r="R81" i="42"/>
  <c r="S81" i="42" s="1"/>
  <c r="R94" i="42"/>
  <c r="S94" i="42" s="1"/>
  <c r="R27" i="42"/>
  <c r="S27" i="42" s="1"/>
  <c r="R114" i="42"/>
  <c r="S114" i="42" s="1"/>
  <c r="R128" i="42"/>
  <c r="S128" i="42" s="1"/>
  <c r="R132" i="42"/>
  <c r="S132" i="42" s="1"/>
  <c r="R189" i="42"/>
  <c r="S189" i="42" s="1"/>
  <c r="R65" i="42"/>
  <c r="S65" i="42" s="1"/>
  <c r="R140" i="42"/>
  <c r="S140" i="42" s="1"/>
  <c r="R144" i="42"/>
  <c r="S144" i="42" s="1"/>
  <c r="R163" i="42"/>
  <c r="S163" i="42" s="1"/>
  <c r="R93" i="42"/>
  <c r="S93" i="42" s="1"/>
  <c r="R133" i="42"/>
  <c r="S133" i="42" s="1"/>
  <c r="R190" i="42"/>
  <c r="S190" i="42" s="1"/>
  <c r="R205" i="42"/>
  <c r="S205" i="42" s="1"/>
  <c r="R168" i="42"/>
  <c r="S168" i="42" s="1"/>
  <c r="R179" i="42"/>
  <c r="S179" i="42" s="1"/>
  <c r="R183" i="42"/>
  <c r="S183" i="42" s="1"/>
  <c r="R134" i="42"/>
  <c r="S134" i="42" s="1"/>
  <c r="R150" i="42"/>
  <c r="S150" i="42" s="1"/>
  <c r="R176" i="42"/>
  <c r="S176" i="42" s="1"/>
  <c r="R184" i="42"/>
  <c r="S184" i="42" s="1"/>
  <c r="R188" i="42"/>
  <c r="S188" i="42" s="1"/>
  <c r="R34" i="42"/>
  <c r="S34" i="42" s="1"/>
  <c r="R38" i="42"/>
  <c r="S38" i="42" s="1"/>
  <c r="R68" i="42"/>
  <c r="S68" i="42" s="1"/>
  <c r="R98" i="42"/>
  <c r="S98" i="42" s="1"/>
  <c r="R131" i="42"/>
  <c r="S131" i="42" s="1"/>
  <c r="R162" i="42"/>
  <c r="S162" i="42" s="1"/>
  <c r="R177" i="42"/>
  <c r="S177" i="42" s="1"/>
  <c r="R180" i="42"/>
  <c r="S180" i="42" s="1"/>
  <c r="R207" i="42"/>
  <c r="S207" i="42" s="1"/>
  <c r="R16" i="42"/>
  <c r="S16" i="42" s="1"/>
  <c r="R61" i="42"/>
  <c r="S61" i="42" s="1"/>
  <c r="R139" i="42"/>
  <c r="S139" i="42" s="1"/>
  <c r="R14" i="42"/>
  <c r="S14" i="42" s="1"/>
  <c r="R48" i="42"/>
  <c r="S48" i="42" s="1"/>
  <c r="R118" i="42"/>
  <c r="S118" i="42" s="1"/>
  <c r="R138" i="42"/>
  <c r="S138" i="42" s="1"/>
  <c r="R209" i="42"/>
  <c r="S209" i="42" s="1"/>
  <c r="R26" i="42"/>
  <c r="S26" i="42" s="1"/>
  <c r="R156" i="42"/>
  <c r="S156" i="42" s="1"/>
  <c r="R173" i="42"/>
  <c r="S173" i="42" s="1"/>
  <c r="R32" i="42"/>
  <c r="S32" i="42" s="1"/>
  <c r="R29" i="42"/>
  <c r="S29" i="42" s="1"/>
  <c r="R111" i="42"/>
  <c r="S111" i="42" s="1"/>
  <c r="R125" i="42"/>
  <c r="S125" i="42" s="1"/>
  <c r="R135" i="42"/>
  <c r="S135" i="42" s="1"/>
  <c r="R157" i="42"/>
  <c r="S157" i="42" s="1"/>
  <c r="R164" i="42"/>
  <c r="S164" i="42" s="1"/>
  <c r="R174" i="42"/>
  <c r="S174" i="42" s="1"/>
  <c r="R191" i="42"/>
  <c r="S191" i="42" s="1"/>
  <c r="R104" i="42"/>
  <c r="S104" i="42" s="1"/>
  <c r="R142" i="42"/>
  <c r="S142" i="42" s="1"/>
  <c r="R201" i="42"/>
  <c r="S201" i="42" s="1"/>
  <c r="R143" i="42"/>
  <c r="S143" i="42" s="1"/>
  <c r="R153" i="42"/>
  <c r="S153" i="42" s="1"/>
  <c r="R178" i="42"/>
  <c r="S178" i="42" s="1"/>
  <c r="R195" i="42"/>
  <c r="S195" i="42" s="1"/>
  <c r="R72" i="42"/>
  <c r="S72" i="42" s="1"/>
  <c r="R136" i="42"/>
  <c r="S136" i="42" s="1"/>
  <c r="R147" i="42"/>
  <c r="S147" i="42" s="1"/>
  <c r="R154" i="42"/>
  <c r="S154" i="42" s="1"/>
  <c r="R175" i="42"/>
  <c r="S175" i="42" s="1"/>
  <c r="R196" i="42"/>
  <c r="S196" i="42" s="1"/>
  <c r="R42" i="42"/>
  <c r="S42" i="42" s="1"/>
  <c r="R80" i="42"/>
  <c r="S80" i="42" s="1"/>
  <c r="R106" i="42"/>
  <c r="S106" i="42" s="1"/>
  <c r="R158" i="42"/>
  <c r="S158" i="42" s="1"/>
  <c r="R204" i="42"/>
  <c r="S204" i="42" s="1"/>
  <c r="R89" i="42"/>
  <c r="S89" i="42" s="1"/>
  <c r="R35" i="42"/>
  <c r="S35" i="42" s="1"/>
  <c r="R113" i="42"/>
  <c r="S113" i="42" s="1"/>
  <c r="R117" i="42"/>
  <c r="S117" i="42" s="1"/>
  <c r="R123" i="42"/>
  <c r="S123" i="42" s="1"/>
  <c r="R148" i="42"/>
  <c r="S148" i="42" s="1"/>
  <c r="R151" i="42"/>
  <c r="S151" i="42" s="1"/>
  <c r="R155" i="42"/>
  <c r="S155" i="42" s="1"/>
  <c r="R186" i="42"/>
  <c r="S186" i="42" s="1"/>
  <c r="R193" i="42"/>
  <c r="S193" i="42" s="1"/>
  <c r="R197" i="42"/>
  <c r="S197" i="42" s="1"/>
  <c r="R137" i="42"/>
  <c r="S137" i="42" s="1"/>
  <c r="R159" i="42"/>
  <c r="S159" i="42" s="1"/>
  <c r="R210" i="42"/>
  <c r="S210" i="42" s="1"/>
  <c r="R206" i="42"/>
  <c r="S206" i="42" s="1"/>
  <c r="R86" i="42"/>
  <c r="S86" i="42" s="1"/>
  <c r="R105" i="42"/>
  <c r="S105" i="42" s="1"/>
  <c r="R110" i="42"/>
  <c r="S110" i="42" s="1"/>
  <c r="R124" i="42"/>
  <c r="S124" i="42" s="1"/>
  <c r="R141" i="42"/>
  <c r="S141" i="42" s="1"/>
  <c r="R19" i="42"/>
  <c r="S19" i="42" s="1"/>
  <c r="R41" i="42"/>
  <c r="S41" i="42" s="1"/>
  <c r="R49" i="42"/>
  <c r="S49" i="42" s="1"/>
  <c r="R53" i="42"/>
  <c r="S53" i="42" s="1"/>
  <c r="R57" i="42"/>
  <c r="S57" i="42" s="1"/>
  <c r="R64" i="42"/>
  <c r="S64" i="42" s="1"/>
  <c r="R75" i="42"/>
  <c r="S75" i="42" s="1"/>
  <c r="R79" i="42"/>
  <c r="S79" i="42" s="1"/>
  <c r="R102" i="42"/>
  <c r="S102" i="42" s="1"/>
  <c r="R23" i="42"/>
  <c r="S23" i="42" s="1"/>
  <c r="R50" i="42"/>
  <c r="S50" i="42" s="1"/>
  <c r="R24" i="42"/>
  <c r="S24" i="42" s="1"/>
  <c r="R39" i="42"/>
  <c r="S39" i="42" s="1"/>
  <c r="R43" i="42"/>
  <c r="S43" i="42" s="1"/>
  <c r="R47" i="42"/>
  <c r="S47" i="42" s="1"/>
  <c r="R51" i="42"/>
  <c r="S51" i="42" s="1"/>
  <c r="R17" i="42"/>
  <c r="S17" i="42" s="1"/>
  <c r="R21" i="42"/>
  <c r="S21" i="42" s="1"/>
  <c r="R66" i="42"/>
  <c r="S66" i="42" s="1"/>
  <c r="R77" i="42"/>
  <c r="S77" i="42" s="1"/>
  <c r="R82" i="42"/>
  <c r="S82" i="42" s="1"/>
  <c r="R52" i="42"/>
  <c r="S52" i="42" s="1"/>
  <c r="R59" i="42"/>
  <c r="S59" i="42" s="1"/>
  <c r="R74" i="42"/>
  <c r="S74" i="42" s="1"/>
  <c r="R97" i="42"/>
  <c r="S97" i="42" s="1"/>
  <c r="R100" i="42"/>
  <c r="S100" i="42" s="1"/>
  <c r="R18" i="42"/>
  <c r="S18" i="42" s="1"/>
  <c r="R56" i="42"/>
  <c r="S56" i="42" s="1"/>
  <c r="R63" i="42"/>
  <c r="S63" i="42" s="1"/>
  <c r="R78" i="42"/>
  <c r="S78" i="42" s="1"/>
  <c r="R83" i="42"/>
  <c r="S83" i="42" s="1"/>
  <c r="R90" i="42"/>
  <c r="S90" i="42" s="1"/>
  <c r="R28" i="42"/>
  <c r="S28" i="42" s="1"/>
  <c r="R37" i="42"/>
  <c r="S37" i="42" s="1"/>
  <c r="R60" i="42"/>
  <c r="S60" i="42" s="1"/>
  <c r="R67" i="42"/>
  <c r="S67" i="42" s="1"/>
  <c r="R71" i="42"/>
  <c r="S71" i="42" s="1"/>
  <c r="R87" i="42"/>
  <c r="S87" i="42" s="1"/>
  <c r="R92" i="42"/>
  <c r="S92" i="42" s="1"/>
  <c r="R95" i="42"/>
  <c r="S95" i="42" s="1"/>
  <c r="R20" i="42"/>
  <c r="S20" i="42" s="1"/>
  <c r="R101" i="42"/>
  <c r="S101" i="42" s="1"/>
  <c r="R99" i="42"/>
  <c r="S99" i="42" s="1"/>
  <c r="R55" i="42"/>
  <c r="S55" i="42" s="1"/>
  <c r="R76" i="42"/>
  <c r="S76" i="42" s="1"/>
  <c r="R91" i="42"/>
  <c r="S91" i="42" s="1"/>
  <c r="R96" i="42"/>
  <c r="S96" i="42" s="1"/>
  <c r="R103" i="42"/>
  <c r="S103" i="42" s="1"/>
  <c r="R15" i="42"/>
  <c r="S15" i="42" s="1"/>
  <c r="R22" i="42"/>
  <c r="S22" i="42" s="1"/>
  <c r="R40" i="42"/>
  <c r="S40" i="42" s="1"/>
  <c r="R44" i="42"/>
  <c r="S44" i="42" s="1"/>
  <c r="R62" i="42"/>
  <c r="S62" i="42" s="1"/>
  <c r="R69" i="42"/>
  <c r="S69" i="42" s="1"/>
  <c r="R73" i="42"/>
  <c r="S73" i="42" s="1"/>
  <c r="R88" i="42"/>
  <c r="S88" i="42" s="1"/>
  <c r="I212" i="42"/>
  <c r="K212" i="42"/>
  <c r="L212" i="42"/>
  <c r="N212" i="42"/>
  <c r="S212" i="42" l="1"/>
  <c r="R212" i="42"/>
</calcChain>
</file>

<file path=xl/sharedStrings.xml><?xml version="1.0" encoding="utf-8"?>
<sst xmlns="http://schemas.openxmlformats.org/spreadsheetml/2006/main" count="1021" uniqueCount="373">
  <si>
    <t>ISR</t>
  </si>
  <si>
    <t>INAVI</t>
  </si>
  <si>
    <t>SVDS  2.87%</t>
  </si>
  <si>
    <t>SFS  3.04%</t>
  </si>
  <si>
    <t>PRESIDENTE JAC</t>
  </si>
  <si>
    <t>LIBRE NOMBRAMIENTO Y REMOCION</t>
  </si>
  <si>
    <t>PRESIDENCIA</t>
  </si>
  <si>
    <t>COORDINADORA DEL DESPACHO</t>
  </si>
  <si>
    <t>ESTATUS SIMPLIFICADO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</si>
  <si>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</si>
  <si>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</si>
  <si>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</si>
  <si>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</si>
  <si>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</si>
  <si>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</si>
  <si>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</si>
  <si>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</si>
  <si>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YAQUELIN FELIZ ABREU</t>
  </si>
  <si>
    <t>SECRETARIA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</si>
  <si>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</si>
  <si>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</si>
  <si>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</si>
  <si>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</si>
  <si>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</si>
  <si>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</si>
  <si>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</si>
  <si>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</si>
  <si>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</si>
  <si>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</si>
  <si>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</si>
  <si>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</si>
  <si>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</si>
  <si>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</si>
  <si>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DEPARTAMENTO ADMINISTRATIVO</t>
  </si>
  <si>
    <t>HENRRY DANIEL GENAO TEJADA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</si>
  <si>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</si>
  <si>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</si>
  <si>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</si>
  <si>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</si>
  <si>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</si>
  <si>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</si>
  <si>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</si>
  <si>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</si>
  <si>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</si>
  <si>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</si>
  <si>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</si>
  <si>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</si>
  <si>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</si>
  <si>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</si>
  <si>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</si>
  <si>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ALBERY SANTOS PEREZ</t>
  </si>
  <si>
    <t>CARMEN ICELSA MARTE</t>
  </si>
  <si>
    <t>SOPORTE TECNICO</t>
  </si>
  <si>
    <t>JOHN RICHARD MEJIA PEREZ</t>
  </si>
  <si>
    <t>ASESOR FINANCIERO</t>
  </si>
  <si>
    <t>DEPARTAMENTO FINANCIERO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</si>
  <si>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</si>
  <si>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</si>
  <si>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</si>
  <si>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</si>
  <si>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</si>
  <si>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</si>
  <si>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</si>
  <si>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DIVISION DE COMPRAS Y CONTRATACIONES</t>
  </si>
  <si>
    <t>LUISA VARGAS ALMANZAR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</si>
  <si>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</si>
  <si>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</si>
  <si>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</si>
  <si>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</si>
  <si>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</si>
  <si>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</si>
  <si>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</si>
  <si>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</si>
  <si>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</si>
  <si>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</si>
  <si>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</si>
  <si>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</si>
  <si>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</si>
  <si>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</si>
  <si>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</si>
  <si>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</si>
  <si>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</si>
  <si>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</si>
  <si>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</si>
  <si>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</si>
  <si>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</si>
  <si>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</si>
  <si>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</si>
  <si>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</si>
  <si>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</si>
  <si>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</si>
  <si>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</si>
  <si>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</si>
  <si>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</si>
  <si>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</si>
  <si>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</si>
  <si>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</si>
  <si>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</si>
  <si>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</si>
  <si>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</si>
  <si>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</si>
  <si>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</si>
  <si>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</si>
  <si>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</si>
  <si>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</si>
  <si>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</si>
  <si>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</si>
  <si>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</si>
  <si>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</si>
  <si>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</si>
  <si>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</si>
  <si>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</si>
  <si>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</si>
  <si>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</si>
  <si>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</si>
  <si>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</si>
  <si>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</si>
  <si>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</si>
  <si>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</si>
  <si>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</si>
  <si>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</si>
  <si>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</si>
  <si>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</si>
  <si>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</si>
  <si>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</si>
  <si>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</si>
  <si>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</si>
  <si>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</si>
  <si>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</si>
  <si>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</si>
  <si>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</si>
  <si>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</si>
  <si>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</si>
  <si>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</si>
  <si>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</si>
  <si>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</si>
  <si>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</si>
  <si>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</si>
  <si>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</si>
  <si>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</si>
  <si>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VICTOR MANUEL DEL CARMEN FERRERAS</t>
  </si>
  <si>
    <t>DEBORA MILAGROS COLON MARTE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</si>
  <si>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</si>
  <si>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</si>
  <si>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</si>
  <si>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</si>
  <si>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</si>
  <si>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</si>
  <si>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</si>
  <si>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</si>
  <si>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</si>
  <si>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</si>
  <si>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JARVIK RAFAEL CORSINO RONDON</t>
  </si>
  <si>
    <t>ENC. DIVI. TECNICA JURIDICA</t>
  </si>
  <si>
    <t>ULISES DAVID MENDOZA PEREZ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</si>
  <si>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</si>
  <si>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</si>
  <si>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</si>
  <si>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</si>
  <si>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</si>
  <si>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</si>
  <si>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</si>
  <si>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</si>
  <si>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</si>
  <si>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</si>
  <si>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</si>
  <si>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</si>
  <si>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</si>
  <si>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</si>
  <si>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</si>
  <si>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</si>
  <si>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</si>
  <si>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</si>
  <si>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</si>
  <si>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</si>
  <si>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</si>
  <si>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</si>
  <si>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</si>
  <si>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</si>
  <si>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MARIA LUISA HERNANDEZ RODRIGUEZ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</si>
  <si>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</si>
  <si>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</si>
  <si>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</si>
  <si>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</si>
  <si>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</si>
  <si>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</si>
  <si>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</si>
  <si>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</si>
  <si>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</si>
  <si>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</si>
  <si>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</si>
  <si>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</si>
  <si>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</si>
  <si>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</si>
  <si>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</si>
  <si>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</si>
  <si>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</si>
  <si>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</si>
  <si>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</si>
  <si>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</si>
  <si>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</si>
  <si>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>EDUARDO JOSE GUZMAN MARTINEZ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</si>
  <si>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</si>
  <si>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</si>
  <si>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</si>
  <si>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</si>
  <si>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</si>
  <si>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</si>
  <si>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</si>
  <si>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</si>
  <si>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</si>
  <si>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</si>
  <si>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</si>
  <si>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</si>
  <si>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</si>
  <si>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</si>
  <si>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RAMON ANTONIO NUÑEZ BURGOS</t>
  </si>
  <si>
    <t>LUIS GERONIMO CUSTODIO</t>
  </si>
  <si>
    <t>JUANA IVELIA LEBRON QUEVEDO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</si>
  <si>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</si>
  <si>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</si>
  <si>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</si>
  <si>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</si>
  <si>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</si>
  <si>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</si>
  <si>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</si>
  <si>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</si>
  <si>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</si>
  <si>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</si>
  <si>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JOHANNA NATIVIDAD DIAZ SANCHEZ</t>
  </si>
  <si>
    <t>PEDRO MIGUEL CASTILLO DE LA CRUZ</t>
  </si>
  <si>
    <t>DIOLANYI FRANCHESCA MARTE DE JIMENEZ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</si>
  <si>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</si>
  <si>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</si>
  <si>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</si>
  <si>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</si>
  <si>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</si>
  <si>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</si>
  <si>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</si>
  <si>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</si>
  <si>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</si>
  <si>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</si>
  <si>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</si>
  <si>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</si>
  <si>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</si>
  <si>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DIANA CAROLINA CASTILLO SOTO</t>
  </si>
  <si>
    <t>JENNIFFER YENIREE PEREZ TERRERO</t>
  </si>
  <si>
    <t>LIBARDO JESUS PEREZ CARVAJAL</t>
  </si>
  <si>
    <t>INVESTIGADOR DE ACCIDENTES DE AVIACION FACTORES HUMANOS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</si>
  <si>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</si>
  <si>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</si>
  <si>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</si>
  <si>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</si>
  <si>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</si>
  <si>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</si>
  <si>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</si>
  <si>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</si>
  <si>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</si>
  <si>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</si>
  <si>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</si>
  <si>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</si>
  <si>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DISEÑADORA GRAFICA</t>
  </si>
  <si>
    <t>MICHEL SARAY MORALES VILLAR</t>
  </si>
  <si>
    <t>JULIAN O´NIEL FLEMING MOLINA</t>
  </si>
  <si>
    <t>AYUDANTE MANTENIMIENTO</t>
  </si>
  <si>
    <t>RUDDY LUGO JIMENEZ</t>
  </si>
  <si>
    <t>GILBERTO GENAO NUÑEZ</t>
  </si>
  <si>
    <t>TECNICA DE CONTROL DE BIENES</t>
  </si>
  <si>
    <t>COORDINADOR DE OPERACIONES DE TECNOLOGIA</t>
  </si>
  <si>
    <t>JUNISA RADIOLIS CASTILLO ALMONTE</t>
  </si>
  <si>
    <t>LEONICIA DEL CARMEN HERRERA GUZMAN</t>
  </si>
  <si>
    <t>MARGARET CRISTINA FELIZ DE LOS SANTOS</t>
  </si>
  <si>
    <t>ERWIN DANIEL CORDERO DE LOS SANTOS</t>
  </si>
  <si>
    <t>RAMON PAULINO</t>
  </si>
  <si>
    <t>Núm.</t>
  </si>
  <si>
    <t>Nombre</t>
  </si>
  <si>
    <t>Cargo</t>
  </si>
  <si>
    <t>Estatus</t>
  </si>
  <si>
    <t>Área</t>
  </si>
  <si>
    <t>Género</t>
  </si>
  <si>
    <t>Sueldo Bruto</t>
  </si>
  <si>
    <t>25% Seguro Complementario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</si>
  <si>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</si>
  <si>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</si>
  <si>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</si>
  <si>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</si>
  <si>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</si>
  <si>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</si>
  <si>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Nómina Personal Fijo</t>
  </si>
  <si>
    <t>(Valores en RD$)</t>
  </si>
  <si>
    <t>Eloida Núñez</t>
  </si>
  <si>
    <t>Izzet Sansur Q.</t>
  </si>
  <si>
    <t>Enc. Departamento Financiero</t>
  </si>
  <si>
    <t>Total</t>
  </si>
  <si>
    <t>NO HAY NADA ESCRITO DEBAJO DE ESTA PÁGINA</t>
  </si>
  <si>
    <t>Director Administrativo y Financiero</t>
  </si>
  <si>
    <t>F</t>
  </si>
  <si>
    <t>M</t>
  </si>
  <si>
    <t>ENCARGADA DEPARTAMENTO FINANCIERO</t>
  </si>
  <si>
    <t>ELOIDA CECILIA NUÑEZ VASQUEZ</t>
  </si>
  <si>
    <t>DEPARTAMENTO DE ECONOMINA DEL TRANSPORTE AEREO</t>
  </si>
  <si>
    <t>ENCARGADO DEPARTAMENTO DE ECONOMIA DEL TA</t>
  </si>
  <si>
    <t>FRANCISCO ANTONIO VARGAS JIMENEZ</t>
  </si>
  <si>
    <t>ENCARGADO DEPARTAMENTO ADMINISTRATIVO</t>
  </si>
  <si>
    <t>MANUEL JOSE POU JIMENEZ</t>
  </si>
  <si>
    <t>JULIO CESAR MENDEZ SANTANA</t>
  </si>
  <si>
    <t>JUAN CARLOS GARCIA DE OLEO</t>
  </si>
  <si>
    <t>RELACIONISTA PUBLICA</t>
  </si>
  <si>
    <t>CARMEN ROSA BRETON RODRIGUEZ</t>
  </si>
  <si>
    <t>ANABELLE K. DESIREE PAULINO VICIOSO</t>
  </si>
  <si>
    <t>DIRECCION DE RECURSOS HUMANOS</t>
  </si>
  <si>
    <t>DIRECTORA DE RECURSOS HUMANOS</t>
  </si>
  <si>
    <t>CLARA LUZ MARQUEZ CUEVAS</t>
  </si>
  <si>
    <t>DIRECCION DE PLANIFICACION Y DESARROLLO</t>
  </si>
  <si>
    <t>DIRECTORA DE PLANIFICACION Y DESARROLLO</t>
  </si>
  <si>
    <t>SARAH AYMEE ESTEVEZ ALVARADO</t>
  </si>
  <si>
    <t>DIRECCION DE TRANSPORTE AEREO</t>
  </si>
  <si>
    <t>DIRECTOR DE TRANSPORTE AEREO INTERINO</t>
  </si>
  <si>
    <t>DIRECCION ADMINISTRATIVA Y FINANCIERA</t>
  </si>
  <si>
    <t>SANTO MODESTO FLORES</t>
  </si>
  <si>
    <t>DIRECTOR ADMINISTRATIVO FINANCIERO</t>
  </si>
  <si>
    <t>IZZET ALEXANDER SANSUR QUIÑONEZ</t>
  </si>
  <si>
    <t>SECRETARIA DEL PLENO DE LA JAC</t>
  </si>
  <si>
    <t>BERNARDA DE JESUS FRANCO CANDELARIO</t>
  </si>
  <si>
    <t>VILMA HIRANYA FERNANDEZ GUZMAN</t>
  </si>
  <si>
    <t>HECTOR ELIE PORCELLA DUMAS</t>
  </si>
  <si>
    <t>JORGE LUIS GIL CANO</t>
  </si>
  <si>
    <t>ENCARGADO DE AUDIOVISUALES</t>
  </si>
  <si>
    <t>DIVISION DE AUDIOVISUALES</t>
  </si>
  <si>
    <t>ANA TERESA VALLE MUÑOZ</t>
  </si>
  <si>
    <t>ENCARGADA DIVISION DE COMPRAS Y CONTRATACIONES</t>
  </si>
  <si>
    <t>DANY DE JESUS REGUS RODRIGUEZ</t>
  </si>
  <si>
    <t>ANALISTA DE COMPRAS Y CONTRATACIONES</t>
  </si>
  <si>
    <t>PAULA CHRISTINA VALVERDE LUIZ</t>
  </si>
  <si>
    <t>YIRA YANGUELA CONCEPCION</t>
  </si>
  <si>
    <t>ENCARGADA DIVISION DE PROTOCOLO</t>
  </si>
  <si>
    <t>DIVISION DE PROTOCOLO</t>
  </si>
  <si>
    <t>JOSE MARTINEZ</t>
  </si>
  <si>
    <t>VICTOR ALEXIS CAMILO VICTORIA</t>
  </si>
  <si>
    <t>ENCARGADO SECCION DE MANTENIMIENTO</t>
  </si>
  <si>
    <t>SECCION DE MANTENIMIENTO</t>
  </si>
  <si>
    <t>RICARDO TAPIA MORILLO</t>
  </si>
  <si>
    <t>CRUCITO SANCHEZ REYES</t>
  </si>
  <si>
    <t>Clara Márquez</t>
  </si>
  <si>
    <t>Héctor E. Porcella</t>
  </si>
  <si>
    <t>Directora de Recursos Humanos</t>
  </si>
  <si>
    <t>Presidente de la JAC</t>
  </si>
  <si>
    <t>DIRECCION DE COMUNICACIONES Y RELACIONES PUBLICAS</t>
  </si>
  <si>
    <t>JASMIN FABRE JIMENEZ</t>
  </si>
  <si>
    <t>DIRECTORA JURIDICA</t>
  </si>
  <si>
    <t>DIRECCION JURIDICA</t>
  </si>
  <si>
    <t xml:space="preserve">DIRECCION JURIDICA </t>
  </si>
  <si>
    <t>ENCARGADA DE LITIGIOS</t>
  </si>
  <si>
    <t>DEPARTAMENTO DE LITIGIOS</t>
  </si>
  <si>
    <t>SECCION DE MANTENIMIENTO.</t>
  </si>
  <si>
    <t>LUIS ANTONIO CABRERA</t>
  </si>
  <si>
    <t>SECRETARIA DE LA JAC</t>
  </si>
  <si>
    <t>COORDINADORA DE SECRETARIA</t>
  </si>
  <si>
    <t>CRISNA DE LOS SANTOS PEÑA</t>
  </si>
  <si>
    <t>DIRECTOR DE LA CIAA</t>
  </si>
  <si>
    <t>ENMANUEL MARCELINO SOUFFRONT TAMAYO</t>
  </si>
  <si>
    <t>ENCARGADA DIRECCION DE COMUNICACIONES</t>
  </si>
  <si>
    <t>DIRECTORA DE COMUNICACIONES Y RELACIONES PUBLICAS</t>
  </si>
  <si>
    <t>RAUL ESTEBAN MUÑOZ ESTRADA</t>
  </si>
  <si>
    <t>DIRECTOR DE TECNOLOGIA DE LA INFORMACION Y COMUNICACIÓN</t>
  </si>
  <si>
    <t>DIRECCION DE TECNOLOGIA DE LA INFORMACION Y COMUNICACIÓN</t>
  </si>
  <si>
    <t xml:space="preserve">DIRECCION DE TECNOLOGIA DE LA INFORMACION Y COMUNICACIÓN </t>
  </si>
  <si>
    <t>CINTHIA BENZANT JAPA DE GUZMAN</t>
  </si>
  <si>
    <t>ERICK EMIL BISONO CABRERA</t>
  </si>
  <si>
    <t>COORDINADOR DE COMPRAS Y CONTRATACIONES</t>
  </si>
  <si>
    <t>COORDINADORA INTERINA DEL CNF</t>
  </si>
  <si>
    <t>SUPERVISORA DE EVENTOS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</si>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</sst>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164" fontId="4" fillId="0" borderId="0" xfId="1" applyFont="1"/>
    <xf numFmtId="43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shrinkToFit="1"/>
    </xf>
    <xf numFmtId="0" fontId="4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43" fontId="4" fillId="0" borderId="1" xfId="3" applyFont="1" applyFill="1" applyBorder="1" applyAlignment="1"/>
    <xf numFmtId="43" fontId="4" fillId="0" borderId="1" xfId="3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" fontId="4" fillId="0" borderId="1" xfId="2" applyNumberFormat="1" applyFont="1" applyBorder="1"/>
    <xf numFmtId="43" fontId="7" fillId="0" borderId="1" xfId="3" applyFont="1" applyFill="1" applyBorder="1" applyAlignment="1"/>
    <xf numFmtId="0" fontId="7" fillId="0" borderId="0" xfId="0" applyFont="1"/>
    <xf numFmtId="0" fontId="4" fillId="0" borderId="0" xfId="0" applyFont="1" applyAlignment="1">
      <alignment vertical="center"/>
    </xf>
    <xf numFmtId="43" fontId="4" fillId="0" borderId="0" xfId="3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43" fontId="4" fillId="0" borderId="1" xfId="3" applyFont="1" applyFill="1" applyBorder="1" applyAlignment="1">
      <alignment horizontal="right"/>
    </xf>
    <xf numFmtId="43" fontId="4" fillId="0" borderId="1" xfId="3" applyFont="1" applyFill="1" applyBorder="1" applyAlignment="1">
      <alignment wrapText="1"/>
    </xf>
    <xf numFmtId="43" fontId="4" fillId="0" borderId="1" xfId="3" applyFont="1" applyBorder="1"/>
    <xf numFmtId="0" fontId="6" fillId="0" borderId="0" xfId="0" applyFont="1" applyAlignment="1">
      <alignment horizontal="center"/>
    </xf>
    <xf numFmtId="164" fontId="4" fillId="0" borderId="0" xfId="1" applyFont="1" applyFill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1120319</xdr:colOff>
      <xdr:row>3</xdr:row>
      <xdr:rowOff>120952</xdr:rowOff>
    </xdr:from>
    <xdr:to>
      <xdr:col>5</xdr:col>
      <xdr:colOff>3129648</xdr:colOff>
      <xdr:row>8</xdr:row>
      <xdr:rowOff>179917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05421-AD58-4AAC-8A3A-16AE308E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31069" y="755952"/>
          <a:ext cx="2009329" cy="11172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Escritorio/NOMINAS/NOMINAS/NOMINAS%202024/11-NOMINA%20NOVIEMBRE%202024/PERSONAL%20FIJO/NOMINA%20PERSONAL%20FIJO%20NOVIEMBRE%202024.xls" TargetMode="External"/><Relationship Id="rId1" Type="http://schemas.openxmlformats.org/officeDocument/2006/relationships/externalLinkPath" Target="/teams/CONTABILIDAD/FINANCIERO/Escritorio/NOMINAS/NOMINAS/NOMINAS%202024/11-NOMINA%20NOVIEMBRE%202024/PERSONAL%20FIJO/NOMINA%20PERSONAL%20FIJO%20NOVIEMBR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IEMBRE 2024"/>
      <sheetName val="CALCULOS ISR Y TSS"/>
      <sheetName val="TABLA ISR"/>
      <sheetName val="INAVI"/>
      <sheetName val="SEG. COMPLEMENTARIO"/>
      <sheetName val="BANCO ATLANTICO"/>
      <sheetName val="DESC. ASOCIACION"/>
      <sheetName val="DESC. COOPERATIVA"/>
      <sheetName val="VOLANTES DE PAGO"/>
    </sheetNames>
    <sheetDataSet>
      <sheetData sheetId="0" refreshError="1"/>
      <sheetData sheetId="1" refreshError="1">
        <row r="11">
          <cell r="E11">
            <v>8610</v>
          </cell>
          <cell r="F11">
            <v>5883.16</v>
          </cell>
          <cell r="J11">
            <v>59959.65</v>
          </cell>
        </row>
        <row r="12">
          <cell r="E12">
            <v>3013.5</v>
          </cell>
          <cell r="F12">
            <v>3192</v>
          </cell>
          <cell r="J12">
            <v>13281.56</v>
          </cell>
        </row>
        <row r="13">
          <cell r="E13">
            <v>2296</v>
          </cell>
          <cell r="F13">
            <v>2432</v>
          </cell>
          <cell r="J13">
            <v>6972</v>
          </cell>
        </row>
        <row r="14">
          <cell r="E14">
            <v>3587.5</v>
          </cell>
          <cell r="F14">
            <v>3800</v>
          </cell>
          <cell r="J14">
            <v>17986.060000000001</v>
          </cell>
        </row>
        <row r="15">
          <cell r="E15">
            <v>1578.5</v>
          </cell>
          <cell r="F15">
            <v>1672</v>
          </cell>
          <cell r="J15">
            <v>2302.36</v>
          </cell>
        </row>
        <row r="16">
          <cell r="E16">
            <v>2870</v>
          </cell>
          <cell r="F16">
            <v>3040</v>
          </cell>
          <cell r="J16">
            <v>10818.771791666666</v>
          </cell>
        </row>
        <row r="17">
          <cell r="E17">
            <v>2439.5</v>
          </cell>
          <cell r="F17">
            <v>2584</v>
          </cell>
          <cell r="J17">
            <v>8577.06</v>
          </cell>
        </row>
        <row r="18">
          <cell r="E18">
            <v>863.03511700000001</v>
          </cell>
          <cell r="F18">
            <v>914.155664</v>
          </cell>
          <cell r="J18">
            <v>0</v>
          </cell>
        </row>
        <row r="19">
          <cell r="E19">
            <v>3116.5904</v>
          </cell>
          <cell r="F19">
            <v>3301.1968000000002</v>
          </cell>
          <cell r="J19">
            <v>14126.49</v>
          </cell>
        </row>
        <row r="20">
          <cell r="E20">
            <v>3587.5</v>
          </cell>
          <cell r="F20">
            <v>3800</v>
          </cell>
          <cell r="J20">
            <v>17986.060000000001</v>
          </cell>
        </row>
        <row r="21">
          <cell r="E21">
            <v>717.5</v>
          </cell>
          <cell r="F21">
            <v>760</v>
          </cell>
          <cell r="J21">
            <v>0</v>
          </cell>
        </row>
        <row r="22">
          <cell r="E22">
            <v>2439.5</v>
          </cell>
          <cell r="F22">
            <v>2584</v>
          </cell>
          <cell r="J22">
            <v>8577.06</v>
          </cell>
        </row>
        <row r="23">
          <cell r="E23">
            <v>1083.1322600000001</v>
          </cell>
          <cell r="F23">
            <v>1147.2899200000002</v>
          </cell>
          <cell r="J23">
            <v>123.66</v>
          </cell>
        </row>
        <row r="24">
          <cell r="E24">
            <v>3300.5</v>
          </cell>
          <cell r="F24">
            <v>3496</v>
          </cell>
          <cell r="J24">
            <v>15204.95</v>
          </cell>
        </row>
        <row r="25">
          <cell r="E25">
            <v>4879</v>
          </cell>
          <cell r="F25">
            <v>5168</v>
          </cell>
          <cell r="J25">
            <v>28142.32</v>
          </cell>
        </row>
        <row r="26">
          <cell r="E26">
            <v>1061.9000000000001</v>
          </cell>
          <cell r="F26">
            <v>1124.8</v>
          </cell>
          <cell r="J26">
            <v>0</v>
          </cell>
        </row>
        <row r="27">
          <cell r="E27">
            <v>1205.4000000000001</v>
          </cell>
          <cell r="F27">
            <v>1276.8</v>
          </cell>
          <cell r="J27">
            <v>724.92</v>
          </cell>
        </row>
        <row r="28">
          <cell r="E28">
            <v>2439.5</v>
          </cell>
          <cell r="F28">
            <v>2584</v>
          </cell>
          <cell r="J28">
            <v>8577.06</v>
          </cell>
        </row>
        <row r="29">
          <cell r="E29">
            <v>633.13634999999999</v>
          </cell>
          <cell r="F29">
            <v>670.63919999999996</v>
          </cell>
          <cell r="J29">
            <v>0</v>
          </cell>
        </row>
        <row r="30">
          <cell r="E30">
            <v>1865.5</v>
          </cell>
          <cell r="F30">
            <v>1976</v>
          </cell>
          <cell r="J30">
            <v>3741.37</v>
          </cell>
        </row>
        <row r="31">
          <cell r="E31">
            <v>1348.9</v>
          </cell>
          <cell r="F31">
            <v>1428.8</v>
          </cell>
          <cell r="J31">
            <v>1173.28</v>
          </cell>
        </row>
        <row r="32">
          <cell r="E32">
            <v>1348.9</v>
          </cell>
          <cell r="F32">
            <v>1428.8</v>
          </cell>
          <cell r="J32">
            <v>1430.6</v>
          </cell>
        </row>
        <row r="33">
          <cell r="E33">
            <v>2439.5</v>
          </cell>
          <cell r="F33">
            <v>2584</v>
          </cell>
          <cell r="J33">
            <v>8577.06</v>
          </cell>
        </row>
        <row r="34">
          <cell r="E34">
            <v>1348.9</v>
          </cell>
          <cell r="F34">
            <v>1428.8</v>
          </cell>
          <cell r="J34">
            <v>1430.6</v>
          </cell>
        </row>
        <row r="35">
          <cell r="E35">
            <v>918.4</v>
          </cell>
          <cell r="F35">
            <v>972.8</v>
          </cell>
          <cell r="J35">
            <v>0</v>
          </cell>
        </row>
        <row r="36">
          <cell r="E36">
            <v>2439.5</v>
          </cell>
          <cell r="F36">
            <v>2584</v>
          </cell>
          <cell r="J36">
            <v>8577.06</v>
          </cell>
        </row>
        <row r="37">
          <cell r="E37">
            <v>2870</v>
          </cell>
          <cell r="F37">
            <v>3040</v>
          </cell>
          <cell r="J37">
            <v>11676.501791666667</v>
          </cell>
        </row>
        <row r="38">
          <cell r="E38">
            <v>2583</v>
          </cell>
          <cell r="F38">
            <v>2736</v>
          </cell>
          <cell r="J38">
            <v>9753.19</v>
          </cell>
        </row>
        <row r="39">
          <cell r="E39">
            <v>5740</v>
          </cell>
          <cell r="F39">
            <v>5883.16</v>
          </cell>
          <cell r="J39">
            <v>35677.15</v>
          </cell>
        </row>
        <row r="40">
          <cell r="E40">
            <v>1148</v>
          </cell>
          <cell r="F40">
            <v>1216</v>
          </cell>
          <cell r="J40">
            <v>442.65</v>
          </cell>
        </row>
        <row r="41">
          <cell r="E41">
            <v>2152.5</v>
          </cell>
          <cell r="F41">
            <v>2280</v>
          </cell>
          <cell r="J41">
            <v>6309.35</v>
          </cell>
        </row>
        <row r="42">
          <cell r="E42">
            <v>1685.838</v>
          </cell>
          <cell r="F42">
            <v>1785.6959999999999</v>
          </cell>
          <cell r="J42">
            <v>3249.54</v>
          </cell>
        </row>
        <row r="43">
          <cell r="E43">
            <v>1722</v>
          </cell>
          <cell r="F43">
            <v>1824</v>
          </cell>
          <cell r="J43">
            <v>3143.5872083333329</v>
          </cell>
        </row>
        <row r="44">
          <cell r="E44">
            <v>2439.5</v>
          </cell>
          <cell r="F44">
            <v>2584</v>
          </cell>
          <cell r="J44">
            <v>7719.33</v>
          </cell>
        </row>
        <row r="45">
          <cell r="E45">
            <v>2439.5</v>
          </cell>
          <cell r="F45">
            <v>2584</v>
          </cell>
          <cell r="J45">
            <v>8577.06</v>
          </cell>
        </row>
        <row r="46">
          <cell r="E46">
            <v>2583</v>
          </cell>
          <cell r="F46">
            <v>2736</v>
          </cell>
          <cell r="J46">
            <v>9324.32</v>
          </cell>
        </row>
        <row r="47">
          <cell r="E47">
            <v>2439.5</v>
          </cell>
          <cell r="F47">
            <v>2584</v>
          </cell>
          <cell r="J47">
            <v>8577.06</v>
          </cell>
        </row>
        <row r="48">
          <cell r="E48">
            <v>1148</v>
          </cell>
          <cell r="F48">
            <v>1216</v>
          </cell>
          <cell r="J48">
            <v>442.65</v>
          </cell>
        </row>
        <row r="49">
          <cell r="E49">
            <v>1148</v>
          </cell>
          <cell r="F49">
            <v>1216</v>
          </cell>
          <cell r="J49">
            <v>185.33</v>
          </cell>
        </row>
        <row r="50">
          <cell r="E50">
            <v>2439.5</v>
          </cell>
          <cell r="F50">
            <v>2584</v>
          </cell>
          <cell r="J50">
            <v>8148.2</v>
          </cell>
        </row>
        <row r="51">
          <cell r="E51">
            <v>3300.5</v>
          </cell>
          <cell r="F51">
            <v>3496</v>
          </cell>
          <cell r="J51">
            <v>15633.81</v>
          </cell>
        </row>
        <row r="52">
          <cell r="E52">
            <v>2009</v>
          </cell>
          <cell r="F52">
            <v>2128</v>
          </cell>
          <cell r="J52">
            <v>5368.45</v>
          </cell>
        </row>
        <row r="53">
          <cell r="E53">
            <v>918.4</v>
          </cell>
          <cell r="F53">
            <v>972.8</v>
          </cell>
          <cell r="J53">
            <v>0</v>
          </cell>
        </row>
        <row r="54">
          <cell r="E54">
            <v>717.5</v>
          </cell>
          <cell r="F54">
            <v>760</v>
          </cell>
          <cell r="J54">
            <v>0</v>
          </cell>
        </row>
        <row r="55">
          <cell r="E55">
            <v>2439.5</v>
          </cell>
          <cell r="F55">
            <v>2584</v>
          </cell>
          <cell r="J55">
            <v>8148.2</v>
          </cell>
        </row>
        <row r="56">
          <cell r="E56">
            <v>2439.5</v>
          </cell>
          <cell r="F56">
            <v>2584</v>
          </cell>
          <cell r="J56">
            <v>8577.06</v>
          </cell>
        </row>
        <row r="57">
          <cell r="E57">
            <v>2870</v>
          </cell>
          <cell r="F57">
            <v>3040</v>
          </cell>
          <cell r="J57">
            <v>12105.44</v>
          </cell>
        </row>
        <row r="58">
          <cell r="E58">
            <v>2525.6</v>
          </cell>
          <cell r="F58">
            <v>2675.2</v>
          </cell>
          <cell r="J58">
            <v>9282.74</v>
          </cell>
        </row>
        <row r="59">
          <cell r="E59">
            <v>717.5</v>
          </cell>
          <cell r="F59">
            <v>760</v>
          </cell>
          <cell r="J59">
            <v>0</v>
          </cell>
        </row>
        <row r="60">
          <cell r="E60">
            <v>2870</v>
          </cell>
          <cell r="F60">
            <v>3040</v>
          </cell>
          <cell r="J60">
            <v>11676.57</v>
          </cell>
        </row>
        <row r="61">
          <cell r="E61">
            <v>717.5</v>
          </cell>
          <cell r="F61">
            <v>760</v>
          </cell>
          <cell r="J61">
            <v>0</v>
          </cell>
        </row>
        <row r="62">
          <cell r="E62">
            <v>927.58399999999995</v>
          </cell>
          <cell r="F62">
            <v>982.52800000000002</v>
          </cell>
          <cell r="J62">
            <v>0</v>
          </cell>
        </row>
        <row r="63">
          <cell r="E63">
            <v>1865.5</v>
          </cell>
          <cell r="F63">
            <v>1976</v>
          </cell>
          <cell r="J63">
            <v>4084.46</v>
          </cell>
        </row>
        <row r="64">
          <cell r="E64">
            <v>2152.5</v>
          </cell>
          <cell r="F64">
            <v>2280</v>
          </cell>
          <cell r="J64">
            <v>6309.35</v>
          </cell>
        </row>
        <row r="65">
          <cell r="E65">
            <v>717.5</v>
          </cell>
          <cell r="F65">
            <v>760</v>
          </cell>
          <cell r="J65">
            <v>0</v>
          </cell>
        </row>
        <row r="66">
          <cell r="E66">
            <v>2439.5</v>
          </cell>
          <cell r="F66">
            <v>2584</v>
          </cell>
          <cell r="J66">
            <v>8577.06</v>
          </cell>
        </row>
        <row r="67">
          <cell r="E67">
            <v>2009</v>
          </cell>
          <cell r="F67">
            <v>2128</v>
          </cell>
          <cell r="J67">
            <v>5368.45</v>
          </cell>
        </row>
        <row r="68">
          <cell r="E68">
            <v>861</v>
          </cell>
          <cell r="F68">
            <v>912</v>
          </cell>
          <cell r="J68">
            <v>0</v>
          </cell>
        </row>
        <row r="69">
          <cell r="E69">
            <v>904.05</v>
          </cell>
          <cell r="F69">
            <v>957.6</v>
          </cell>
          <cell r="J69">
            <v>0</v>
          </cell>
        </row>
        <row r="70">
          <cell r="E70">
            <v>2152.5</v>
          </cell>
          <cell r="F70">
            <v>2280</v>
          </cell>
          <cell r="J70">
            <v>6309.35</v>
          </cell>
        </row>
        <row r="71">
          <cell r="E71">
            <v>4879</v>
          </cell>
          <cell r="F71">
            <v>5168</v>
          </cell>
          <cell r="J71">
            <v>28571.19</v>
          </cell>
        </row>
        <row r="72">
          <cell r="E72">
            <v>2152.5</v>
          </cell>
          <cell r="F72">
            <v>2280</v>
          </cell>
          <cell r="J72">
            <v>6309.35</v>
          </cell>
        </row>
        <row r="73">
          <cell r="E73">
            <v>1865.5</v>
          </cell>
          <cell r="F73">
            <v>1976</v>
          </cell>
          <cell r="J73">
            <v>4427.55</v>
          </cell>
        </row>
        <row r="74">
          <cell r="E74">
            <v>904.05</v>
          </cell>
          <cell r="F74">
            <v>957.6</v>
          </cell>
          <cell r="J74">
            <v>0</v>
          </cell>
        </row>
        <row r="75">
          <cell r="E75">
            <v>2726.5</v>
          </cell>
          <cell r="F75">
            <v>2888</v>
          </cell>
          <cell r="J75">
            <v>10929.31</v>
          </cell>
        </row>
        <row r="76">
          <cell r="E76">
            <v>746.2</v>
          </cell>
          <cell r="F76">
            <v>790.4</v>
          </cell>
          <cell r="J76">
            <v>0</v>
          </cell>
        </row>
        <row r="77">
          <cell r="E77">
            <v>717.5</v>
          </cell>
          <cell r="F77">
            <v>760</v>
          </cell>
          <cell r="J77">
            <v>0</v>
          </cell>
        </row>
        <row r="78">
          <cell r="E78">
            <v>1722</v>
          </cell>
          <cell r="F78">
            <v>1824</v>
          </cell>
          <cell r="J78">
            <v>3486.65</v>
          </cell>
        </row>
        <row r="79">
          <cell r="E79">
            <v>1722</v>
          </cell>
          <cell r="F79">
            <v>1824</v>
          </cell>
          <cell r="J79">
            <v>3486.65</v>
          </cell>
        </row>
        <row r="80">
          <cell r="E80">
            <v>1865.5</v>
          </cell>
          <cell r="F80">
            <v>1976</v>
          </cell>
          <cell r="J80">
            <v>4427.55</v>
          </cell>
        </row>
        <row r="81">
          <cell r="E81">
            <v>918.4</v>
          </cell>
          <cell r="F81">
            <v>972.8</v>
          </cell>
          <cell r="J81">
            <v>0</v>
          </cell>
        </row>
        <row r="82">
          <cell r="E82">
            <v>1722</v>
          </cell>
          <cell r="F82">
            <v>1824</v>
          </cell>
          <cell r="J82">
            <v>3486.65</v>
          </cell>
        </row>
        <row r="83">
          <cell r="E83">
            <v>918.4</v>
          </cell>
          <cell r="F83">
            <v>972.8</v>
          </cell>
          <cell r="J83">
            <v>0</v>
          </cell>
        </row>
        <row r="84">
          <cell r="E84">
            <v>1148</v>
          </cell>
          <cell r="F84">
            <v>1216</v>
          </cell>
          <cell r="J84">
            <v>442.65</v>
          </cell>
        </row>
        <row r="85">
          <cell r="E85">
            <v>2095.1</v>
          </cell>
          <cell r="F85">
            <v>2219.1999999999998</v>
          </cell>
          <cell r="J85">
            <v>5932.99</v>
          </cell>
        </row>
        <row r="86">
          <cell r="E86">
            <v>861</v>
          </cell>
          <cell r="F86">
            <v>912</v>
          </cell>
          <cell r="J86">
            <v>0</v>
          </cell>
        </row>
        <row r="87">
          <cell r="E87">
            <v>2152.5</v>
          </cell>
          <cell r="F87">
            <v>2280</v>
          </cell>
          <cell r="J87">
            <v>5966.26</v>
          </cell>
        </row>
        <row r="88">
          <cell r="E88">
            <v>1578.5</v>
          </cell>
          <cell r="F88">
            <v>1672</v>
          </cell>
          <cell r="J88">
            <v>2559.6799999999998</v>
          </cell>
        </row>
        <row r="89">
          <cell r="E89">
            <v>1865.5</v>
          </cell>
          <cell r="F89">
            <v>1976</v>
          </cell>
          <cell r="J89">
            <v>4427.55</v>
          </cell>
        </row>
        <row r="90">
          <cell r="E90">
            <v>861</v>
          </cell>
          <cell r="F90">
            <v>912</v>
          </cell>
          <cell r="J90">
            <v>0</v>
          </cell>
        </row>
        <row r="91">
          <cell r="E91">
            <v>2583</v>
          </cell>
          <cell r="F91">
            <v>2736</v>
          </cell>
          <cell r="J91">
            <v>9753.19</v>
          </cell>
        </row>
        <row r="92">
          <cell r="E92">
            <v>3300.5</v>
          </cell>
          <cell r="F92">
            <v>3496</v>
          </cell>
          <cell r="J92">
            <v>15633.81</v>
          </cell>
        </row>
        <row r="93">
          <cell r="E93">
            <v>2439.5</v>
          </cell>
          <cell r="F93">
            <v>2584</v>
          </cell>
          <cell r="J93">
            <v>8148.2</v>
          </cell>
        </row>
        <row r="94">
          <cell r="E94">
            <v>1578.5</v>
          </cell>
          <cell r="F94">
            <v>1672</v>
          </cell>
          <cell r="J94">
            <v>2559.6799999999998</v>
          </cell>
        </row>
        <row r="95">
          <cell r="E95">
            <v>1205.4000000000001</v>
          </cell>
          <cell r="F95">
            <v>1276.8</v>
          </cell>
          <cell r="J95">
            <v>724.92</v>
          </cell>
        </row>
        <row r="96">
          <cell r="E96">
            <v>2583</v>
          </cell>
          <cell r="F96">
            <v>2736</v>
          </cell>
          <cell r="J96">
            <v>9753.19</v>
          </cell>
        </row>
        <row r="97">
          <cell r="E97">
            <v>3300.5</v>
          </cell>
          <cell r="F97">
            <v>3496</v>
          </cell>
          <cell r="J97">
            <v>15633.81</v>
          </cell>
        </row>
        <row r="98">
          <cell r="E98">
            <v>861</v>
          </cell>
          <cell r="F98">
            <v>912</v>
          </cell>
          <cell r="J98">
            <v>0</v>
          </cell>
        </row>
        <row r="99">
          <cell r="E99">
            <v>1148</v>
          </cell>
          <cell r="F99">
            <v>1216</v>
          </cell>
          <cell r="J99">
            <v>185.33</v>
          </cell>
        </row>
        <row r="100">
          <cell r="E100">
            <v>4879</v>
          </cell>
          <cell r="F100">
            <v>5168</v>
          </cell>
          <cell r="J100">
            <v>28571.19</v>
          </cell>
        </row>
        <row r="101">
          <cell r="E101">
            <v>2583</v>
          </cell>
          <cell r="F101">
            <v>2736</v>
          </cell>
          <cell r="J101">
            <v>9753.19</v>
          </cell>
        </row>
        <row r="102">
          <cell r="E102">
            <v>1578.5</v>
          </cell>
          <cell r="F102">
            <v>1672</v>
          </cell>
          <cell r="J102">
            <v>2559.6799999999998</v>
          </cell>
        </row>
        <row r="103">
          <cell r="E103">
            <v>717.5</v>
          </cell>
          <cell r="F103">
            <v>760</v>
          </cell>
          <cell r="J103">
            <v>0</v>
          </cell>
        </row>
        <row r="104">
          <cell r="E104">
            <v>717.5</v>
          </cell>
          <cell r="F104">
            <v>760</v>
          </cell>
          <cell r="J104">
            <v>0</v>
          </cell>
        </row>
        <row r="105">
          <cell r="E105">
            <v>975.8</v>
          </cell>
          <cell r="F105">
            <v>1033.5999999999999</v>
          </cell>
          <cell r="J105">
            <v>0</v>
          </cell>
        </row>
        <row r="106">
          <cell r="E106">
            <v>717.5</v>
          </cell>
          <cell r="F106">
            <v>760</v>
          </cell>
          <cell r="J106">
            <v>0</v>
          </cell>
        </row>
        <row r="107">
          <cell r="E107">
            <v>2439.5</v>
          </cell>
          <cell r="F107">
            <v>2584</v>
          </cell>
          <cell r="J107">
            <v>8577.06</v>
          </cell>
        </row>
        <row r="108">
          <cell r="E108">
            <v>717.5</v>
          </cell>
          <cell r="F108">
            <v>760</v>
          </cell>
          <cell r="J108">
            <v>0</v>
          </cell>
        </row>
        <row r="109">
          <cell r="E109">
            <v>1865.5</v>
          </cell>
          <cell r="F109">
            <v>1976</v>
          </cell>
          <cell r="J109">
            <v>4427.55</v>
          </cell>
        </row>
        <row r="110">
          <cell r="E110">
            <v>1865.5</v>
          </cell>
          <cell r="F110">
            <v>1976</v>
          </cell>
          <cell r="J110">
            <v>4427.55</v>
          </cell>
        </row>
        <row r="111">
          <cell r="E111">
            <v>1865.5</v>
          </cell>
          <cell r="F111">
            <v>1976</v>
          </cell>
          <cell r="J111">
            <v>4084.46</v>
          </cell>
        </row>
        <row r="112">
          <cell r="E112">
            <v>1865.5</v>
          </cell>
          <cell r="F112">
            <v>1976</v>
          </cell>
          <cell r="J112">
            <v>4427.55</v>
          </cell>
        </row>
        <row r="113">
          <cell r="E113">
            <v>1865.5</v>
          </cell>
          <cell r="F113">
            <v>1976</v>
          </cell>
          <cell r="J113">
            <v>4427.55</v>
          </cell>
        </row>
        <row r="114">
          <cell r="E114">
            <v>717.5</v>
          </cell>
          <cell r="F114">
            <v>760</v>
          </cell>
          <cell r="J114">
            <v>0</v>
          </cell>
        </row>
        <row r="115">
          <cell r="E115">
            <v>861</v>
          </cell>
          <cell r="F115">
            <v>912</v>
          </cell>
          <cell r="J115">
            <v>0</v>
          </cell>
        </row>
        <row r="116">
          <cell r="E116">
            <v>717.5</v>
          </cell>
          <cell r="F116">
            <v>760</v>
          </cell>
          <cell r="J116">
            <v>0</v>
          </cell>
        </row>
        <row r="117">
          <cell r="E117">
            <v>1865.5</v>
          </cell>
          <cell r="F117">
            <v>1976</v>
          </cell>
          <cell r="J117">
            <v>4427.55</v>
          </cell>
        </row>
        <row r="118">
          <cell r="E118">
            <v>4879</v>
          </cell>
          <cell r="F118">
            <v>5168</v>
          </cell>
          <cell r="J118">
            <v>27713.46</v>
          </cell>
        </row>
        <row r="119">
          <cell r="E119">
            <v>918.4</v>
          </cell>
          <cell r="F119">
            <v>972.8</v>
          </cell>
          <cell r="J119">
            <v>0</v>
          </cell>
        </row>
        <row r="120">
          <cell r="E120">
            <v>1722</v>
          </cell>
          <cell r="F120">
            <v>1824</v>
          </cell>
          <cell r="J120">
            <v>3486.65</v>
          </cell>
        </row>
        <row r="121">
          <cell r="E121">
            <v>1722</v>
          </cell>
          <cell r="F121">
            <v>1824</v>
          </cell>
          <cell r="J121">
            <v>3486.65</v>
          </cell>
        </row>
        <row r="122">
          <cell r="E122">
            <v>1291.5</v>
          </cell>
          <cell r="F122">
            <v>1368</v>
          </cell>
          <cell r="J122">
            <v>1148.33</v>
          </cell>
        </row>
        <row r="123">
          <cell r="E123">
            <v>717.5</v>
          </cell>
          <cell r="F123">
            <v>760</v>
          </cell>
          <cell r="J123">
            <v>0</v>
          </cell>
        </row>
        <row r="124">
          <cell r="E124">
            <v>1090.5999999999999</v>
          </cell>
          <cell r="F124">
            <v>1155.2</v>
          </cell>
          <cell r="J124">
            <v>160.38</v>
          </cell>
        </row>
        <row r="125">
          <cell r="E125">
            <v>2439.5</v>
          </cell>
          <cell r="F125">
            <v>2584</v>
          </cell>
          <cell r="J125">
            <v>8577.06</v>
          </cell>
        </row>
        <row r="126">
          <cell r="E126">
            <v>1722</v>
          </cell>
          <cell r="F126">
            <v>1824</v>
          </cell>
          <cell r="J126">
            <v>3486.65</v>
          </cell>
        </row>
        <row r="127">
          <cell r="E127">
            <v>717.5</v>
          </cell>
          <cell r="F127">
            <v>760</v>
          </cell>
          <cell r="J127">
            <v>0</v>
          </cell>
        </row>
        <row r="128">
          <cell r="E128">
            <v>861</v>
          </cell>
          <cell r="F128">
            <v>912</v>
          </cell>
          <cell r="J128">
            <v>0</v>
          </cell>
        </row>
        <row r="129">
          <cell r="E129">
            <v>918.4</v>
          </cell>
          <cell r="F129">
            <v>972.8</v>
          </cell>
          <cell r="J129">
            <v>0</v>
          </cell>
        </row>
        <row r="130">
          <cell r="E130">
            <v>1722</v>
          </cell>
          <cell r="F130">
            <v>1824</v>
          </cell>
          <cell r="J130">
            <v>3486.65</v>
          </cell>
        </row>
        <row r="131">
          <cell r="E131">
            <v>861</v>
          </cell>
          <cell r="F131">
            <v>912</v>
          </cell>
          <cell r="J131">
            <v>0</v>
          </cell>
        </row>
        <row r="132">
          <cell r="E132">
            <v>2583</v>
          </cell>
          <cell r="F132">
            <v>2736</v>
          </cell>
          <cell r="J132">
            <v>9753.19</v>
          </cell>
        </row>
        <row r="133">
          <cell r="E133">
            <v>1865.5</v>
          </cell>
          <cell r="F133">
            <v>1976</v>
          </cell>
          <cell r="J133">
            <v>4084.46</v>
          </cell>
        </row>
        <row r="134">
          <cell r="E134">
            <v>717.5</v>
          </cell>
          <cell r="F134">
            <v>760</v>
          </cell>
          <cell r="J134">
            <v>0</v>
          </cell>
        </row>
        <row r="135">
          <cell r="E135">
            <v>717.5</v>
          </cell>
          <cell r="F135">
            <v>760</v>
          </cell>
          <cell r="J135">
            <v>0</v>
          </cell>
        </row>
        <row r="136">
          <cell r="E136">
            <v>717.5</v>
          </cell>
          <cell r="F136">
            <v>760</v>
          </cell>
          <cell r="J136">
            <v>0</v>
          </cell>
        </row>
        <row r="137">
          <cell r="E137">
            <v>717.5</v>
          </cell>
          <cell r="F137">
            <v>760</v>
          </cell>
          <cell r="J137">
            <v>0</v>
          </cell>
        </row>
        <row r="138">
          <cell r="E138">
            <v>1291.5</v>
          </cell>
          <cell r="F138">
            <v>1368</v>
          </cell>
          <cell r="J138">
            <v>1148.33</v>
          </cell>
        </row>
        <row r="139">
          <cell r="E139">
            <v>918.4</v>
          </cell>
          <cell r="F139">
            <v>972.8</v>
          </cell>
          <cell r="J139">
            <v>0</v>
          </cell>
        </row>
        <row r="140">
          <cell r="E140">
            <v>1435</v>
          </cell>
          <cell r="F140">
            <v>1520</v>
          </cell>
          <cell r="J140">
            <v>1854</v>
          </cell>
        </row>
        <row r="141">
          <cell r="E141">
            <v>746.2</v>
          </cell>
          <cell r="F141">
            <v>790.4</v>
          </cell>
          <cell r="J141">
            <v>0</v>
          </cell>
        </row>
        <row r="142">
          <cell r="E142">
            <v>1722</v>
          </cell>
          <cell r="F142">
            <v>1824</v>
          </cell>
          <cell r="J142">
            <v>3486.65</v>
          </cell>
        </row>
        <row r="143">
          <cell r="E143">
            <v>1865.5</v>
          </cell>
          <cell r="F143">
            <v>1976</v>
          </cell>
          <cell r="J143">
            <v>4427.55</v>
          </cell>
        </row>
        <row r="144">
          <cell r="E144">
            <v>717.5</v>
          </cell>
          <cell r="F144">
            <v>760</v>
          </cell>
          <cell r="J144">
            <v>0</v>
          </cell>
        </row>
        <row r="145">
          <cell r="E145">
            <v>2439.5</v>
          </cell>
          <cell r="F145">
            <v>2584</v>
          </cell>
          <cell r="J145">
            <v>8577.06</v>
          </cell>
        </row>
        <row r="146">
          <cell r="E146">
            <v>918.4</v>
          </cell>
          <cell r="F146">
            <v>972.8</v>
          </cell>
          <cell r="J146">
            <v>0</v>
          </cell>
        </row>
        <row r="147">
          <cell r="E147">
            <v>1291.5</v>
          </cell>
          <cell r="F147">
            <v>1368</v>
          </cell>
          <cell r="J147">
            <v>1148.33</v>
          </cell>
        </row>
        <row r="148">
          <cell r="E148">
            <v>1435</v>
          </cell>
          <cell r="F148">
            <v>1520</v>
          </cell>
          <cell r="J148">
            <v>1854</v>
          </cell>
        </row>
        <row r="149">
          <cell r="E149">
            <v>717.5</v>
          </cell>
          <cell r="F149">
            <v>760</v>
          </cell>
          <cell r="J149">
            <v>0</v>
          </cell>
        </row>
        <row r="150">
          <cell r="E150">
            <v>918.4</v>
          </cell>
          <cell r="F150">
            <v>972.8</v>
          </cell>
          <cell r="J150">
            <v>0</v>
          </cell>
        </row>
        <row r="151">
          <cell r="E151">
            <v>1865.5</v>
          </cell>
          <cell r="F151">
            <v>1976</v>
          </cell>
          <cell r="J151">
            <v>4427.55</v>
          </cell>
        </row>
        <row r="152">
          <cell r="E152">
            <v>1004.5</v>
          </cell>
          <cell r="F152">
            <v>1064</v>
          </cell>
          <cell r="J152">
            <v>0</v>
          </cell>
        </row>
        <row r="153">
          <cell r="E153">
            <v>1865.5</v>
          </cell>
          <cell r="F153">
            <v>1976</v>
          </cell>
          <cell r="J153">
            <v>4084.46</v>
          </cell>
        </row>
        <row r="154">
          <cell r="E154">
            <v>1722</v>
          </cell>
          <cell r="F154">
            <v>1824</v>
          </cell>
          <cell r="J154">
            <v>3486.65</v>
          </cell>
        </row>
        <row r="155">
          <cell r="E155">
            <v>1865.5</v>
          </cell>
          <cell r="F155">
            <v>1976</v>
          </cell>
          <cell r="J155">
            <v>4427.55</v>
          </cell>
        </row>
        <row r="156">
          <cell r="E156">
            <v>2009</v>
          </cell>
          <cell r="F156">
            <v>2128</v>
          </cell>
          <cell r="J156">
            <v>5368.45</v>
          </cell>
        </row>
        <row r="157">
          <cell r="E157">
            <v>1291.5</v>
          </cell>
          <cell r="F157">
            <v>1368</v>
          </cell>
          <cell r="J157">
            <v>1148.33</v>
          </cell>
        </row>
        <row r="158">
          <cell r="E158">
            <v>1578.5</v>
          </cell>
          <cell r="F158">
            <v>1672</v>
          </cell>
          <cell r="J158">
            <v>2302.36</v>
          </cell>
        </row>
        <row r="159">
          <cell r="E159">
            <v>717.5</v>
          </cell>
          <cell r="F159">
            <v>760</v>
          </cell>
          <cell r="J159">
            <v>0</v>
          </cell>
        </row>
        <row r="160">
          <cell r="E160">
            <v>918.4</v>
          </cell>
          <cell r="F160">
            <v>972.8</v>
          </cell>
          <cell r="J160">
            <v>0</v>
          </cell>
        </row>
        <row r="161">
          <cell r="E161">
            <v>1865.5</v>
          </cell>
          <cell r="F161">
            <v>1976</v>
          </cell>
          <cell r="J161">
            <v>4427.55</v>
          </cell>
        </row>
        <row r="162">
          <cell r="E162">
            <v>1004.5</v>
          </cell>
          <cell r="F162">
            <v>1064</v>
          </cell>
          <cell r="J162">
            <v>0</v>
          </cell>
        </row>
        <row r="163">
          <cell r="E163">
            <v>717.5</v>
          </cell>
          <cell r="F163">
            <v>760</v>
          </cell>
          <cell r="J163">
            <v>0</v>
          </cell>
        </row>
        <row r="164">
          <cell r="E164">
            <v>861</v>
          </cell>
          <cell r="F164">
            <v>912</v>
          </cell>
          <cell r="J164">
            <v>0</v>
          </cell>
        </row>
        <row r="165">
          <cell r="E165">
            <v>717.5</v>
          </cell>
          <cell r="F165">
            <v>760</v>
          </cell>
          <cell r="J165">
            <v>0</v>
          </cell>
        </row>
        <row r="166">
          <cell r="E166">
            <v>1865.5</v>
          </cell>
          <cell r="F166">
            <v>1976</v>
          </cell>
          <cell r="J166">
            <v>4427.55</v>
          </cell>
        </row>
        <row r="167">
          <cell r="E167">
            <v>1578.5</v>
          </cell>
          <cell r="F167">
            <v>1672</v>
          </cell>
          <cell r="J167">
            <v>2559.6799999999998</v>
          </cell>
        </row>
        <row r="168">
          <cell r="E168">
            <v>861</v>
          </cell>
          <cell r="F168">
            <v>912</v>
          </cell>
          <cell r="J168">
            <v>0</v>
          </cell>
        </row>
        <row r="169">
          <cell r="E169">
            <v>1291.5</v>
          </cell>
          <cell r="F169">
            <v>1368</v>
          </cell>
          <cell r="J169">
            <v>1148.33</v>
          </cell>
        </row>
        <row r="170">
          <cell r="E170">
            <v>1291.5</v>
          </cell>
          <cell r="F170">
            <v>1368</v>
          </cell>
          <cell r="J170">
            <v>1148.33</v>
          </cell>
        </row>
        <row r="171">
          <cell r="E171">
            <v>1722</v>
          </cell>
          <cell r="F171">
            <v>1824</v>
          </cell>
          <cell r="J171">
            <v>3486.65</v>
          </cell>
        </row>
        <row r="172">
          <cell r="E172">
            <v>717.5</v>
          </cell>
          <cell r="F172">
            <v>760</v>
          </cell>
          <cell r="J172">
            <v>0</v>
          </cell>
        </row>
        <row r="173">
          <cell r="E173">
            <v>717.5</v>
          </cell>
          <cell r="F173">
            <v>760</v>
          </cell>
          <cell r="J173">
            <v>0</v>
          </cell>
        </row>
        <row r="174">
          <cell r="E174">
            <v>717.5</v>
          </cell>
          <cell r="F174">
            <v>760</v>
          </cell>
          <cell r="J174">
            <v>0</v>
          </cell>
        </row>
        <row r="175">
          <cell r="E175">
            <v>717.5</v>
          </cell>
          <cell r="F175">
            <v>760</v>
          </cell>
          <cell r="J175">
            <v>0</v>
          </cell>
        </row>
        <row r="176">
          <cell r="E176">
            <v>717.5</v>
          </cell>
          <cell r="F176">
            <v>760</v>
          </cell>
          <cell r="J176">
            <v>0</v>
          </cell>
        </row>
        <row r="177">
          <cell r="E177">
            <v>717.5</v>
          </cell>
          <cell r="F177">
            <v>760</v>
          </cell>
          <cell r="J177">
            <v>0</v>
          </cell>
        </row>
        <row r="178">
          <cell r="E178">
            <v>1004.5</v>
          </cell>
          <cell r="F178">
            <v>1064</v>
          </cell>
          <cell r="J178">
            <v>0</v>
          </cell>
        </row>
        <row r="179">
          <cell r="E179">
            <v>717.5</v>
          </cell>
          <cell r="F179">
            <v>760</v>
          </cell>
          <cell r="J179">
            <v>0</v>
          </cell>
        </row>
        <row r="180">
          <cell r="E180">
            <v>5740</v>
          </cell>
          <cell r="F180">
            <v>5883.16</v>
          </cell>
          <cell r="J180">
            <v>35677.15</v>
          </cell>
        </row>
        <row r="181">
          <cell r="E181">
            <v>5740</v>
          </cell>
          <cell r="F181">
            <v>5883.16</v>
          </cell>
          <cell r="J181">
            <v>35677.15</v>
          </cell>
        </row>
        <row r="182">
          <cell r="E182">
            <v>5740</v>
          </cell>
          <cell r="F182">
            <v>5883.16</v>
          </cell>
          <cell r="J182">
            <v>35677.15</v>
          </cell>
        </row>
        <row r="183">
          <cell r="E183">
            <v>5740</v>
          </cell>
          <cell r="F183">
            <v>5883.16</v>
          </cell>
          <cell r="J183">
            <v>35677.15</v>
          </cell>
        </row>
        <row r="184">
          <cell r="E184">
            <v>6170.5</v>
          </cell>
          <cell r="F184">
            <v>5883.16</v>
          </cell>
          <cell r="J184">
            <v>39319.519999999997</v>
          </cell>
        </row>
        <row r="185">
          <cell r="E185">
            <v>2870</v>
          </cell>
          <cell r="F185">
            <v>3040</v>
          </cell>
          <cell r="J185">
            <v>12105.366791666667</v>
          </cell>
        </row>
        <row r="186">
          <cell r="E186">
            <v>3587.5</v>
          </cell>
          <cell r="F186">
            <v>3800</v>
          </cell>
          <cell r="J186">
            <v>17986.060000000001</v>
          </cell>
        </row>
        <row r="187">
          <cell r="E187">
            <v>4305</v>
          </cell>
          <cell r="F187">
            <v>4560</v>
          </cell>
          <cell r="J187">
            <v>23866.62</v>
          </cell>
        </row>
        <row r="188">
          <cell r="E188">
            <v>2583</v>
          </cell>
          <cell r="F188">
            <v>2736</v>
          </cell>
          <cell r="J188">
            <v>9753.19</v>
          </cell>
        </row>
        <row r="189">
          <cell r="E189">
            <v>3587.5</v>
          </cell>
          <cell r="F189">
            <v>3800</v>
          </cell>
          <cell r="J189">
            <v>17986.060000000001</v>
          </cell>
        </row>
        <row r="190">
          <cell r="E190">
            <v>1578.5</v>
          </cell>
          <cell r="F190">
            <v>1672</v>
          </cell>
          <cell r="J190">
            <v>2559.6799999999998</v>
          </cell>
        </row>
        <row r="191">
          <cell r="E191">
            <v>3587.5</v>
          </cell>
          <cell r="F191">
            <v>3800</v>
          </cell>
          <cell r="J191">
            <v>17986.060000000001</v>
          </cell>
        </row>
        <row r="192">
          <cell r="E192">
            <v>3587.5</v>
          </cell>
          <cell r="F192">
            <v>3800</v>
          </cell>
          <cell r="J192">
            <v>17557.126791666666</v>
          </cell>
        </row>
        <row r="193">
          <cell r="E193">
            <v>1148</v>
          </cell>
          <cell r="F193">
            <v>1216</v>
          </cell>
          <cell r="J193">
            <v>442.65</v>
          </cell>
        </row>
        <row r="194">
          <cell r="E194">
            <v>2583</v>
          </cell>
          <cell r="F194">
            <v>2736</v>
          </cell>
          <cell r="J194">
            <v>9753.19</v>
          </cell>
        </row>
        <row r="195">
          <cell r="E195">
            <v>4879</v>
          </cell>
          <cell r="F195">
            <v>5168</v>
          </cell>
          <cell r="J195">
            <v>28571.19</v>
          </cell>
        </row>
        <row r="196">
          <cell r="E196">
            <v>861</v>
          </cell>
          <cell r="F196">
            <v>912</v>
          </cell>
          <cell r="J196">
            <v>0</v>
          </cell>
        </row>
        <row r="197">
          <cell r="E197">
            <v>4879</v>
          </cell>
          <cell r="F197">
            <v>5168</v>
          </cell>
          <cell r="J197">
            <v>27713.386791666668</v>
          </cell>
        </row>
        <row r="198">
          <cell r="E198">
            <v>4879</v>
          </cell>
          <cell r="F198">
            <v>5168</v>
          </cell>
          <cell r="J198">
            <v>28571.19</v>
          </cell>
        </row>
        <row r="199">
          <cell r="E199">
            <v>861</v>
          </cell>
          <cell r="F199">
            <v>912</v>
          </cell>
          <cell r="J199">
            <v>0</v>
          </cell>
        </row>
        <row r="200">
          <cell r="E200">
            <v>717.5</v>
          </cell>
          <cell r="F200">
            <v>760</v>
          </cell>
          <cell r="J200">
            <v>0</v>
          </cell>
        </row>
        <row r="201">
          <cell r="E201">
            <v>717.5</v>
          </cell>
          <cell r="F201">
            <v>760</v>
          </cell>
          <cell r="J201">
            <v>0</v>
          </cell>
        </row>
        <row r="202">
          <cell r="E202">
            <v>5740</v>
          </cell>
          <cell r="F202">
            <v>5883.16</v>
          </cell>
          <cell r="J202">
            <v>35677.15</v>
          </cell>
        </row>
        <row r="203">
          <cell r="E203">
            <v>717.5</v>
          </cell>
          <cell r="F203">
            <v>760</v>
          </cell>
          <cell r="J203">
            <v>0</v>
          </cell>
        </row>
        <row r="204">
          <cell r="E204">
            <v>5740</v>
          </cell>
          <cell r="F204">
            <v>5883.16</v>
          </cell>
          <cell r="J204">
            <v>35677.15</v>
          </cell>
        </row>
        <row r="205">
          <cell r="E205">
            <v>1722</v>
          </cell>
          <cell r="F205">
            <v>1824</v>
          </cell>
          <cell r="J205">
            <v>3486.65</v>
          </cell>
        </row>
        <row r="206">
          <cell r="E206">
            <v>5740</v>
          </cell>
          <cell r="F206">
            <v>5883.16</v>
          </cell>
          <cell r="J206">
            <v>35677.15</v>
          </cell>
        </row>
        <row r="207">
          <cell r="E207">
            <v>2439.5</v>
          </cell>
          <cell r="F207">
            <v>2584</v>
          </cell>
          <cell r="J207">
            <v>8577.06</v>
          </cell>
        </row>
        <row r="208">
          <cell r="E208">
            <v>2439.5</v>
          </cell>
          <cell r="F208">
            <v>2584</v>
          </cell>
          <cell r="J208">
            <v>8577.06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S237"/>
  <sheetViews>
    <sheetView showGridLines="0" tabSelected="1" topLeftCell="D31" zoomScale="90" zoomScaleNormal="90" workbookViewId="0">
      <selection activeCell="H48" sqref="H48"/>
    </sheetView>
  </sheetViews>
  <sheetFormatPr baseColWidth="10" defaultColWidth="11.42578125" defaultRowHeight="16.5" x14ac:dyDescent="0.3"/>
  <cols>
    <col min="1" max="1" width="4.5703125" style="1" customWidth="1"/>
    <col min="2" max="2" width="5.85546875" style="1" customWidth="1"/>
    <col min="3" max="3" width="42.28515625" style="1" bestFit="1" customWidth="1"/>
    <col min="4" max="4" width="60.85546875" style="1" bestFit="1" customWidth="1"/>
    <col min="5" max="5" width="33.5703125" style="1" bestFit="1" customWidth="1"/>
    <col min="6" max="6" width="61.7109375" style="1" bestFit="1" customWidth="1"/>
    <col min="7" max="7" width="7.42578125" style="5" bestFit="1" customWidth="1"/>
    <col min="8" max="8" width="13.42578125" style="1" customWidth="1"/>
    <col min="9" max="9" width="12.42578125" style="1" customWidth="1"/>
    <col min="10" max="10" width="10" style="1" customWidth="1"/>
    <col min="11" max="11" width="11.140625" style="2" customWidth="1"/>
    <col min="12" max="12" width="11" style="2" customWidth="1"/>
    <col min="13" max="13" width="13.28515625" style="1" bestFit="1" customWidth="1"/>
    <col min="14" max="14" width="10" style="1" bestFit="1" customWidth="1"/>
    <col min="15" max="16" width="10" style="1" customWidth="1"/>
    <col min="17" max="17" width="11" style="1" customWidth="1"/>
    <col min="18" max="18" width="12.42578125" style="1" customWidth="1"/>
    <col min="19" max="19" width="13.42578125" style="1" bestFit="1" customWidth="1"/>
    <col min="20" max="20" width="11.42578125" style="1" customWidth="1"/>
    <col min="21" max="16384" width="11.42578125" style="1"/>
  </cols>
  <sheetData>
    <row r="3" spans="2:19" x14ac:dyDescent="0.3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9" x14ac:dyDescent="0.3"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2:19" x14ac:dyDescent="0.3">
      <c r="B5" s="7"/>
      <c r="C5" s="6"/>
      <c r="D5" s="6"/>
      <c r="E5" s="6"/>
      <c r="F5" s="6"/>
      <c r="G5" s="3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8"/>
    </row>
    <row r="6" spans="2:19" x14ac:dyDescent="0.3">
      <c r="B6" s="7"/>
      <c r="C6" s="6"/>
      <c r="D6" s="6"/>
      <c r="E6" s="6"/>
      <c r="F6" s="6"/>
      <c r="G6" s="3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8"/>
    </row>
    <row r="7" spans="2:19" x14ac:dyDescent="0.3">
      <c r="B7" s="7"/>
      <c r="C7" s="6"/>
      <c r="D7" s="6"/>
      <c r="E7" s="6"/>
      <c r="F7" s="6"/>
      <c r="G7" s="3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8"/>
    </row>
    <row r="8" spans="2:19" x14ac:dyDescent="0.3">
      <c r="B8" s="7"/>
      <c r="C8" s="6"/>
      <c r="D8" s="6"/>
      <c r="E8" s="6"/>
      <c r="F8" s="6"/>
      <c r="G8" s="3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/>
    </row>
    <row r="9" spans="2:19" x14ac:dyDescent="0.3">
      <c r="B9" s="46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7"/>
    </row>
    <row r="10" spans="2:19" x14ac:dyDescent="0.3">
      <c r="B10" s="46" t="s">
        <v>288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7"/>
    </row>
    <row r="11" spans="2:19" x14ac:dyDescent="0.3">
      <c r="B11" s="51" t="s">
        <v>372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3"/>
    </row>
    <row r="12" spans="2:19" x14ac:dyDescent="0.3">
      <c r="B12" s="48" t="s">
        <v>289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</row>
    <row r="13" spans="2:19" s="29" customFormat="1" ht="30.75" customHeight="1" x14ac:dyDescent="0.2">
      <c r="B13" s="26" t="s">
        <v>274</v>
      </c>
      <c r="C13" s="26" t="s">
        <v>275</v>
      </c>
      <c r="D13" s="26" t="s">
        <v>276</v>
      </c>
      <c r="E13" s="26" t="s">
        <v>277</v>
      </c>
      <c r="F13" s="26" t="s">
        <v>278</v>
      </c>
      <c r="G13" s="26" t="s">
        <v>279</v>
      </c>
      <c r="H13" s="27" t="s">
        <v>280</v>
      </c>
      <c r="I13" s="27" t="s">
        <v>0</v>
      </c>
      <c r="J13" s="27" t="s">
        <v>1</v>
      </c>
      <c r="K13" s="27" t="s">
        <v>2</v>
      </c>
      <c r="L13" s="27" t="s">
        <v>3</v>
      </c>
      <c r="M13" s="27" t="s">
        <v>281</v>
      </c>
      <c r="N13" s="27" t="s">
        <v>282</v>
      </c>
      <c r="O13" s="28" t="s">
        <v>283</v>
      </c>
      <c r="P13" s="28" t="s">
        <v>284</v>
      </c>
      <c r="Q13" s="27" t="s">
        <v>285</v>
      </c>
      <c r="R13" s="27" t="s">
        <v>286</v>
      </c>
      <c r="S13" s="27" t="s">
        <v>287</v>
      </c>
    </row>
    <row r="14" spans="2:19" ht="21.95" customHeight="1" x14ac:dyDescent="0.3">
      <c r="B14" s="9">
        <v>1</v>
      </c>
      <c r="C14" s="10" t="s">
        <v>325</v>
      </c>
      <c r="D14" s="11" t="s">
        <v>4</v>
      </c>
      <c r="E14" s="12" t="s">
        <v>5</v>
      </c>
      <c r="F14" s="11" t="s">
        <v>6</v>
      </c>
      <c r="G14" s="13" t="s">
        <v>297</v>
      </c>
      <c r="H14" s="14">
        <v>300000</v>
      </c>
      <c r="I14" s="15">
        <f>+'[1]CALCULOS ISR Y TSS'!J11</f>
        <v>59959.65</v>
      </c>
      <c r="J14" s="15">
        <v>50</v>
      </c>
      <c r="K14" s="31">
        <f>+'[1]CALCULOS ISR Y TSS'!E11</f>
        <v>8610</v>
      </c>
      <c r="L14" s="32">
        <f>+'[1]CALCULOS ISR Y TSS'!F11</f>
        <v>5883.16</v>
      </c>
      <c r="M14" s="15">
        <v>8882.5650000000005</v>
      </c>
      <c r="N14" s="15">
        <v>0</v>
      </c>
      <c r="O14" s="15">
        <v>0</v>
      </c>
      <c r="P14" s="15">
        <v>0</v>
      </c>
      <c r="Q14" s="15">
        <v>20000</v>
      </c>
      <c r="R14" s="15">
        <f t="shared" ref="R14:R45" si="0">SUM(I14:Q14)</f>
        <v>103385.375</v>
      </c>
      <c r="S14" s="15">
        <f t="shared" ref="S14:S45" si="1">+H14-R14</f>
        <v>196614.625</v>
      </c>
    </row>
    <row r="15" spans="2:19" ht="21.95" customHeight="1" x14ac:dyDescent="0.3">
      <c r="B15" s="9">
        <v>2</v>
      </c>
      <c r="C15" s="11" t="s">
        <v>179</v>
      </c>
      <c r="D15" s="11" t="s">
        <v>9</v>
      </c>
      <c r="E15" s="12" t="s">
        <v>8</v>
      </c>
      <c r="F15" s="11" t="s">
        <v>6</v>
      </c>
      <c r="G15" s="13" t="s">
        <v>296</v>
      </c>
      <c r="H15" s="14">
        <v>100000</v>
      </c>
      <c r="I15" s="15">
        <f>+'[1]CALCULOS ISR Y TSS'!J57</f>
        <v>12105.44</v>
      </c>
      <c r="J15" s="15">
        <v>50</v>
      </c>
      <c r="K15" s="31">
        <f>+'[1]CALCULOS ISR Y TSS'!E57</f>
        <v>2870</v>
      </c>
      <c r="L15" s="32">
        <f>+'[1]CALCULOS ISR Y TSS'!F57</f>
        <v>3040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f t="shared" si="0"/>
        <v>18065.440000000002</v>
      </c>
      <c r="S15" s="15">
        <f t="shared" si="1"/>
        <v>81934.559999999998</v>
      </c>
    </row>
    <row r="16" spans="2:19" ht="21.95" customHeight="1" x14ac:dyDescent="0.3">
      <c r="B16" s="9">
        <v>3</v>
      </c>
      <c r="C16" s="16" t="s">
        <v>203</v>
      </c>
      <c r="D16" s="16" t="s">
        <v>57</v>
      </c>
      <c r="E16" s="16" t="s">
        <v>8</v>
      </c>
      <c r="F16" s="17" t="s">
        <v>6</v>
      </c>
      <c r="G16" s="18" t="s">
        <v>296</v>
      </c>
      <c r="H16" s="15">
        <v>75000</v>
      </c>
      <c r="I16" s="15">
        <f>+'[1]CALCULOS ISR Y TSS'!J87</f>
        <v>5966.26</v>
      </c>
      <c r="J16" s="15">
        <v>50</v>
      </c>
      <c r="K16" s="31">
        <f>+'[1]CALCULOS ISR Y TSS'!E87</f>
        <v>2152.5</v>
      </c>
      <c r="L16" s="32">
        <f>+'[1]CALCULOS ISR Y TSS'!F87</f>
        <v>2280</v>
      </c>
      <c r="M16" s="15">
        <v>564.38099999999997</v>
      </c>
      <c r="N16" s="15">
        <f>1715.46</f>
        <v>1715.46</v>
      </c>
      <c r="O16" s="15">
        <v>0</v>
      </c>
      <c r="P16" s="15">
        <v>200</v>
      </c>
      <c r="Q16" s="15">
        <v>5000</v>
      </c>
      <c r="R16" s="15">
        <f t="shared" si="0"/>
        <v>17928.600999999999</v>
      </c>
      <c r="S16" s="15">
        <f t="shared" si="1"/>
        <v>57071.399000000005</v>
      </c>
    </row>
    <row r="17" spans="2:19" ht="21.95" customHeight="1" x14ac:dyDescent="0.3">
      <c r="B17" s="9">
        <v>4</v>
      </c>
      <c r="C17" s="16" t="s">
        <v>218</v>
      </c>
      <c r="D17" s="16" t="s">
        <v>10</v>
      </c>
      <c r="E17" s="16" t="s">
        <v>11</v>
      </c>
      <c r="F17" s="17" t="s">
        <v>6</v>
      </c>
      <c r="G17" s="18" t="s">
        <v>296</v>
      </c>
      <c r="H17" s="14">
        <v>170000</v>
      </c>
      <c r="I17" s="15">
        <f>+'[1]CALCULOS ISR Y TSS'!J100</f>
        <v>28571.19</v>
      </c>
      <c r="J17" s="15">
        <v>50</v>
      </c>
      <c r="K17" s="31">
        <f>+'[1]CALCULOS ISR Y TSS'!E100</f>
        <v>4879</v>
      </c>
      <c r="L17" s="32">
        <f>+'[1]CALCULOS ISR Y TSS'!F100</f>
        <v>5168</v>
      </c>
      <c r="M17" s="15">
        <v>1128.7619999999999</v>
      </c>
      <c r="N17" s="15">
        <v>0</v>
      </c>
      <c r="O17" s="15">
        <v>0</v>
      </c>
      <c r="P17" s="15">
        <v>200</v>
      </c>
      <c r="Q17" s="15">
        <v>3000</v>
      </c>
      <c r="R17" s="15">
        <f t="shared" si="0"/>
        <v>42996.952000000005</v>
      </c>
      <c r="S17" s="15">
        <f t="shared" si="1"/>
        <v>127003.048</v>
      </c>
    </row>
    <row r="18" spans="2:19" ht="21.95" customHeight="1" x14ac:dyDescent="0.3">
      <c r="B18" s="9">
        <v>5</v>
      </c>
      <c r="C18" s="16" t="s">
        <v>256</v>
      </c>
      <c r="D18" s="16" t="s">
        <v>257</v>
      </c>
      <c r="E18" s="16" t="s">
        <v>8</v>
      </c>
      <c r="F18" s="17" t="s">
        <v>6</v>
      </c>
      <c r="G18" s="18" t="s">
        <v>296</v>
      </c>
      <c r="H18" s="14">
        <v>45000</v>
      </c>
      <c r="I18" s="15">
        <f>+'[1]CALCULOS ISR Y TSS'!J169</f>
        <v>1148.33</v>
      </c>
      <c r="J18" s="15">
        <v>50</v>
      </c>
      <c r="K18" s="31">
        <f>+'[1]CALCULOS ISR Y TSS'!E169</f>
        <v>1291.5</v>
      </c>
      <c r="L18" s="32">
        <f>+'[1]CALCULOS ISR Y TSS'!F169</f>
        <v>1368</v>
      </c>
      <c r="M18" s="15">
        <v>0</v>
      </c>
      <c r="N18" s="15">
        <v>0</v>
      </c>
      <c r="O18" s="15">
        <v>0</v>
      </c>
      <c r="P18" s="15">
        <v>200</v>
      </c>
      <c r="Q18" s="15">
        <v>0</v>
      </c>
      <c r="R18" s="15">
        <f t="shared" si="0"/>
        <v>4057.83</v>
      </c>
      <c r="S18" s="15">
        <f t="shared" si="1"/>
        <v>40942.17</v>
      </c>
    </row>
    <row r="19" spans="2:19" ht="21.95" customHeight="1" x14ac:dyDescent="0.3">
      <c r="B19" s="9">
        <v>6</v>
      </c>
      <c r="C19" s="16" t="s">
        <v>324</v>
      </c>
      <c r="D19" s="16" t="s">
        <v>7</v>
      </c>
      <c r="E19" s="16" t="s">
        <v>8</v>
      </c>
      <c r="F19" s="17" t="s">
        <v>6</v>
      </c>
      <c r="G19" s="18" t="s">
        <v>296</v>
      </c>
      <c r="H19" s="14">
        <v>150000</v>
      </c>
      <c r="I19" s="15">
        <f>+'[1]CALCULOS ISR Y TSS'!J187</f>
        <v>23866.62</v>
      </c>
      <c r="J19" s="15">
        <v>50</v>
      </c>
      <c r="K19" s="31">
        <f>+'[1]CALCULOS ISR Y TSS'!E187</f>
        <v>4305</v>
      </c>
      <c r="L19" s="32">
        <f>+'[1]CALCULOS ISR Y TSS'!F187</f>
        <v>4560</v>
      </c>
      <c r="M19" s="15">
        <v>13350.5</v>
      </c>
      <c r="N19" s="15">
        <v>0</v>
      </c>
      <c r="O19" s="15">
        <v>0</v>
      </c>
      <c r="P19" s="15">
        <v>0</v>
      </c>
      <c r="Q19" s="15">
        <v>2000</v>
      </c>
      <c r="R19" s="15">
        <f t="shared" si="0"/>
        <v>48132.119999999995</v>
      </c>
      <c r="S19" s="15">
        <f t="shared" si="1"/>
        <v>101867.88</v>
      </c>
    </row>
    <row r="20" spans="2:19" ht="21.95" customHeight="1" x14ac:dyDescent="0.3">
      <c r="B20" s="9">
        <v>7</v>
      </c>
      <c r="C20" s="16" t="s">
        <v>323</v>
      </c>
      <c r="D20" s="16" t="s">
        <v>322</v>
      </c>
      <c r="E20" s="12" t="s">
        <v>5</v>
      </c>
      <c r="F20" s="11" t="s">
        <v>356</v>
      </c>
      <c r="G20" s="18" t="s">
        <v>296</v>
      </c>
      <c r="H20" s="14">
        <v>215000</v>
      </c>
      <c r="I20" s="15">
        <f>+'[1]CALCULOS ISR Y TSS'!J184</f>
        <v>39319.519999999997</v>
      </c>
      <c r="J20" s="15">
        <v>50</v>
      </c>
      <c r="K20" s="31">
        <f>+'[1]CALCULOS ISR Y TSS'!E184</f>
        <v>6170.5</v>
      </c>
      <c r="L20" s="32">
        <f>+'[1]CALCULOS ISR Y TSS'!F184</f>
        <v>5883.16</v>
      </c>
      <c r="M20" s="15">
        <v>31649.794999999998</v>
      </c>
      <c r="N20" s="15">
        <v>0</v>
      </c>
      <c r="O20" s="15">
        <v>0</v>
      </c>
      <c r="P20" s="15">
        <v>0</v>
      </c>
      <c r="Q20" s="15">
        <v>0</v>
      </c>
      <c r="R20" s="15">
        <f t="shared" si="0"/>
        <v>83072.974999999991</v>
      </c>
      <c r="S20" s="15">
        <f t="shared" si="1"/>
        <v>131927.02500000002</v>
      </c>
    </row>
    <row r="21" spans="2:19" ht="21.95" customHeight="1" x14ac:dyDescent="0.3">
      <c r="B21" s="9">
        <v>8</v>
      </c>
      <c r="C21" s="11" t="s">
        <v>16</v>
      </c>
      <c r="D21" s="11" t="s">
        <v>357</v>
      </c>
      <c r="E21" s="12" t="s">
        <v>11</v>
      </c>
      <c r="F21" s="11" t="s">
        <v>356</v>
      </c>
      <c r="G21" s="13" t="s">
        <v>296</v>
      </c>
      <c r="H21" s="14">
        <v>100000</v>
      </c>
      <c r="I21" s="15">
        <f>+'[1]CALCULOS ISR Y TSS'!J16</f>
        <v>10818.771791666666</v>
      </c>
      <c r="J21" s="15">
        <v>90</v>
      </c>
      <c r="K21" s="31">
        <f>+'[1]CALCULOS ISR Y TSS'!E16</f>
        <v>2870</v>
      </c>
      <c r="L21" s="32">
        <f>+'[1]CALCULOS ISR Y TSS'!F16</f>
        <v>3040</v>
      </c>
      <c r="M21" s="15">
        <v>3762.54</v>
      </c>
      <c r="N21" s="15">
        <f>(1715.46*3)</f>
        <v>5146.38</v>
      </c>
      <c r="O21" s="15">
        <v>0</v>
      </c>
      <c r="P21" s="15">
        <v>0</v>
      </c>
      <c r="Q21" s="15">
        <v>0</v>
      </c>
      <c r="R21" s="15">
        <f t="shared" si="0"/>
        <v>25727.691791666668</v>
      </c>
      <c r="S21" s="15">
        <f t="shared" si="1"/>
        <v>74272.308208333328</v>
      </c>
    </row>
    <row r="22" spans="2:19" ht="21.95" customHeight="1" x14ac:dyDescent="0.3">
      <c r="B22" s="9">
        <v>9</v>
      </c>
      <c r="C22" s="11" t="s">
        <v>17</v>
      </c>
      <c r="D22" s="11" t="s">
        <v>18</v>
      </c>
      <c r="E22" s="12" t="s">
        <v>8</v>
      </c>
      <c r="F22" s="11" t="s">
        <v>356</v>
      </c>
      <c r="G22" s="13" t="s">
        <v>296</v>
      </c>
      <c r="H22" s="14">
        <v>32000</v>
      </c>
      <c r="I22" s="15">
        <f>+'[1]CALCULOS ISR Y TSS'!J53</f>
        <v>0</v>
      </c>
      <c r="J22" s="15">
        <v>50</v>
      </c>
      <c r="K22" s="31">
        <f>+'[1]CALCULOS ISR Y TSS'!E53</f>
        <v>918.4</v>
      </c>
      <c r="L22" s="32">
        <f>+'[1]CALCULOS ISR Y TSS'!F53</f>
        <v>972.8</v>
      </c>
      <c r="M22" s="15">
        <v>0</v>
      </c>
      <c r="N22" s="15">
        <v>0</v>
      </c>
      <c r="O22" s="15">
        <v>0</v>
      </c>
      <c r="P22" s="15">
        <v>200</v>
      </c>
      <c r="Q22" s="15">
        <v>5171.32</v>
      </c>
      <c r="R22" s="15">
        <f t="shared" si="0"/>
        <v>7312.5199999999995</v>
      </c>
      <c r="S22" s="15">
        <f t="shared" si="1"/>
        <v>24687.48</v>
      </c>
    </row>
    <row r="23" spans="2:19" ht="21.95" customHeight="1" x14ac:dyDescent="0.3">
      <c r="B23" s="9">
        <v>10</v>
      </c>
      <c r="C23" s="16" t="s">
        <v>239</v>
      </c>
      <c r="D23" s="16" t="s">
        <v>15</v>
      </c>
      <c r="E23" s="16" t="s">
        <v>8</v>
      </c>
      <c r="F23" s="11" t="s">
        <v>356</v>
      </c>
      <c r="G23" s="18" t="s">
        <v>296</v>
      </c>
      <c r="H23" s="14">
        <v>45000</v>
      </c>
      <c r="I23" s="15">
        <f>+'[1]CALCULOS ISR Y TSS'!J138</f>
        <v>1148.33</v>
      </c>
      <c r="J23" s="15">
        <v>50</v>
      </c>
      <c r="K23" s="31">
        <f>+'[1]CALCULOS ISR Y TSS'!E138</f>
        <v>1291.5</v>
      </c>
      <c r="L23" s="32">
        <f>+'[1]CALCULOS ISR Y TSS'!F138</f>
        <v>1368</v>
      </c>
      <c r="M23" s="15">
        <v>0</v>
      </c>
      <c r="N23" s="15">
        <v>0</v>
      </c>
      <c r="O23" s="15">
        <v>0</v>
      </c>
      <c r="P23" s="15">
        <v>0</v>
      </c>
      <c r="Q23" s="15">
        <v>6500</v>
      </c>
      <c r="R23" s="15">
        <f t="shared" si="0"/>
        <v>10357.83</v>
      </c>
      <c r="S23" s="15">
        <f t="shared" si="1"/>
        <v>34642.17</v>
      </c>
    </row>
    <row r="24" spans="2:19" ht="21.95" customHeight="1" x14ac:dyDescent="0.3">
      <c r="B24" s="9">
        <v>11</v>
      </c>
      <c r="C24" s="17" t="s">
        <v>142</v>
      </c>
      <c r="D24" s="17" t="s">
        <v>31</v>
      </c>
      <c r="E24" s="16" t="s">
        <v>8</v>
      </c>
      <c r="F24" s="11" t="s">
        <v>356</v>
      </c>
      <c r="G24" s="18" t="s">
        <v>296</v>
      </c>
      <c r="H24" s="15">
        <v>65000</v>
      </c>
      <c r="I24" s="15">
        <f>+'[1]CALCULOS ISR Y TSS'!J161</f>
        <v>4427.55</v>
      </c>
      <c r="J24" s="15">
        <v>250</v>
      </c>
      <c r="K24" s="31">
        <f>+'[1]CALCULOS ISR Y TSS'!E161</f>
        <v>1865.5</v>
      </c>
      <c r="L24" s="32">
        <f>+'[1]CALCULOS ISR Y TSS'!F161</f>
        <v>1976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f t="shared" si="0"/>
        <v>8519.0499999999993</v>
      </c>
      <c r="S24" s="15">
        <f t="shared" si="1"/>
        <v>56480.95</v>
      </c>
    </row>
    <row r="25" spans="2:19" ht="21.95" customHeight="1" x14ac:dyDescent="0.3">
      <c r="B25" s="9">
        <v>12</v>
      </c>
      <c r="C25" s="10" t="s">
        <v>358</v>
      </c>
      <c r="D25" s="16" t="s">
        <v>18</v>
      </c>
      <c r="E25" s="16" t="s">
        <v>8</v>
      </c>
      <c r="F25" s="11" t="s">
        <v>356</v>
      </c>
      <c r="G25" s="18" t="s">
        <v>296</v>
      </c>
      <c r="H25" s="14">
        <v>60000</v>
      </c>
      <c r="I25" s="15">
        <f>+'[1]CALCULOS ISR Y TSS'!J205</f>
        <v>3486.65</v>
      </c>
      <c r="J25" s="15">
        <v>50</v>
      </c>
      <c r="K25" s="31">
        <f>+'[1]CALCULOS ISR Y TSS'!E205</f>
        <v>1722</v>
      </c>
      <c r="L25" s="32">
        <f>+'[1]CALCULOS ISR Y TSS'!F205</f>
        <v>1824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f t="shared" si="0"/>
        <v>7082.65</v>
      </c>
      <c r="S25" s="15">
        <f t="shared" si="1"/>
        <v>52917.35</v>
      </c>
    </row>
    <row r="26" spans="2:19" ht="21.95" customHeight="1" x14ac:dyDescent="0.3">
      <c r="B26" s="9">
        <v>13</v>
      </c>
      <c r="C26" s="16" t="s">
        <v>360</v>
      </c>
      <c r="D26" s="16" t="s">
        <v>359</v>
      </c>
      <c r="E26" s="12" t="s">
        <v>5</v>
      </c>
      <c r="F26" s="17" t="s">
        <v>19</v>
      </c>
      <c r="G26" s="18" t="s">
        <v>297</v>
      </c>
      <c r="H26" s="14">
        <v>200000</v>
      </c>
      <c r="I26" s="15">
        <f>+'[1]CALCULOS ISR Y TSS'!J204</f>
        <v>35677.15</v>
      </c>
      <c r="J26" s="15">
        <v>50</v>
      </c>
      <c r="K26" s="31">
        <f>+'[1]CALCULOS ISR Y TSS'!E204</f>
        <v>5740</v>
      </c>
      <c r="L26" s="32">
        <f>+'[1]CALCULOS ISR Y TSS'!F204</f>
        <v>5883.16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f t="shared" si="0"/>
        <v>47350.31</v>
      </c>
      <c r="S26" s="15">
        <f t="shared" si="1"/>
        <v>152649.69</v>
      </c>
    </row>
    <row r="27" spans="2:19" ht="21.95" customHeight="1" x14ac:dyDescent="0.3">
      <c r="B27" s="9">
        <v>14</v>
      </c>
      <c r="C27" s="11" t="s">
        <v>20</v>
      </c>
      <c r="D27" s="11" t="s">
        <v>21</v>
      </c>
      <c r="E27" s="12" t="s">
        <v>11</v>
      </c>
      <c r="F27" s="11" t="s">
        <v>19</v>
      </c>
      <c r="G27" s="13" t="s">
        <v>297</v>
      </c>
      <c r="H27" s="14">
        <v>105000</v>
      </c>
      <c r="I27" s="15">
        <f>+'[1]CALCULOS ISR Y TSS'!J12</f>
        <v>13281.56</v>
      </c>
      <c r="J27" s="15">
        <v>130</v>
      </c>
      <c r="K27" s="31">
        <f>+'[1]CALCULOS ISR Y TSS'!E12</f>
        <v>3013.5</v>
      </c>
      <c r="L27" s="32">
        <f>+'[1]CALCULOS ISR Y TSS'!F12</f>
        <v>3192</v>
      </c>
      <c r="M27" s="15">
        <v>6630.26</v>
      </c>
      <c r="N27" s="15">
        <v>0</v>
      </c>
      <c r="O27" s="15">
        <v>0</v>
      </c>
      <c r="P27" s="15">
        <v>200</v>
      </c>
      <c r="Q27" s="15">
        <v>6875</v>
      </c>
      <c r="R27" s="15">
        <f t="shared" si="0"/>
        <v>33322.32</v>
      </c>
      <c r="S27" s="15">
        <f t="shared" si="1"/>
        <v>71677.679999999993</v>
      </c>
    </row>
    <row r="28" spans="2:19" ht="21.95" customHeight="1" x14ac:dyDescent="0.3">
      <c r="B28" s="9">
        <v>15</v>
      </c>
      <c r="C28" s="11" t="s">
        <v>143</v>
      </c>
      <c r="D28" s="11" t="s">
        <v>22</v>
      </c>
      <c r="E28" s="12" t="s">
        <v>11</v>
      </c>
      <c r="F28" s="11" t="s">
        <v>19</v>
      </c>
      <c r="G28" s="13" t="s">
        <v>297</v>
      </c>
      <c r="H28" s="14">
        <v>80000</v>
      </c>
      <c r="I28" s="15">
        <f>+'[1]CALCULOS ISR Y TSS'!J13</f>
        <v>6972</v>
      </c>
      <c r="J28" s="15">
        <v>50</v>
      </c>
      <c r="K28" s="31">
        <f>+'[1]CALCULOS ISR Y TSS'!E13</f>
        <v>2296</v>
      </c>
      <c r="L28" s="32">
        <f>+'[1]CALCULOS ISR Y TSS'!F13</f>
        <v>2432</v>
      </c>
      <c r="M28" s="15">
        <v>0</v>
      </c>
      <c r="N28" s="15">
        <f>1715.46</f>
        <v>1715.46</v>
      </c>
      <c r="O28" s="15">
        <v>0</v>
      </c>
      <c r="P28" s="15">
        <v>0</v>
      </c>
      <c r="Q28" s="15">
        <v>0</v>
      </c>
      <c r="R28" s="15">
        <f t="shared" si="0"/>
        <v>13465.46</v>
      </c>
      <c r="S28" s="15">
        <f t="shared" si="1"/>
        <v>66534.540000000008</v>
      </c>
    </row>
    <row r="29" spans="2:19" ht="21.95" customHeight="1" x14ac:dyDescent="0.3">
      <c r="B29" s="9">
        <v>16</v>
      </c>
      <c r="C29" s="11" t="s">
        <v>23</v>
      </c>
      <c r="D29" s="11" t="s">
        <v>18</v>
      </c>
      <c r="E29" s="12" t="s">
        <v>8</v>
      </c>
      <c r="F29" s="11" t="s">
        <v>19</v>
      </c>
      <c r="G29" s="13" t="s">
        <v>296</v>
      </c>
      <c r="H29" s="14">
        <v>58740</v>
      </c>
      <c r="I29" s="15">
        <f>+'[1]CALCULOS ISR Y TSS'!J42</f>
        <v>3249.54</v>
      </c>
      <c r="J29" s="15">
        <v>50</v>
      </c>
      <c r="K29" s="31">
        <f>+'[1]CALCULOS ISR Y TSS'!E42</f>
        <v>1685.838</v>
      </c>
      <c r="L29" s="32">
        <f>+'[1]CALCULOS ISR Y TSS'!F42</f>
        <v>1785.6959999999999</v>
      </c>
      <c r="M29" s="15">
        <v>0</v>
      </c>
      <c r="N29" s="15">
        <v>0</v>
      </c>
      <c r="O29" s="15">
        <v>0</v>
      </c>
      <c r="P29" s="15">
        <v>0</v>
      </c>
      <c r="Q29" s="15">
        <v>2000</v>
      </c>
      <c r="R29" s="15">
        <f t="shared" si="0"/>
        <v>8771.0740000000005</v>
      </c>
      <c r="S29" s="15">
        <f t="shared" si="1"/>
        <v>49968.925999999999</v>
      </c>
    </row>
    <row r="30" spans="2:19" ht="21.95" customHeight="1" x14ac:dyDescent="0.3">
      <c r="B30" s="9">
        <v>17</v>
      </c>
      <c r="C30" s="11" t="s">
        <v>181</v>
      </c>
      <c r="D30" s="11" t="s">
        <v>182</v>
      </c>
      <c r="E30" s="12" t="s">
        <v>8</v>
      </c>
      <c r="F30" s="11" t="s">
        <v>19</v>
      </c>
      <c r="G30" s="13" t="s">
        <v>297</v>
      </c>
      <c r="H30" s="14">
        <v>88000</v>
      </c>
      <c r="I30" s="15">
        <f>+'[1]CALCULOS ISR Y TSS'!J58</f>
        <v>9282.74</v>
      </c>
      <c r="J30" s="15">
        <v>210</v>
      </c>
      <c r="K30" s="31">
        <f>+'[1]CALCULOS ISR Y TSS'!E58</f>
        <v>2525.6</v>
      </c>
      <c r="L30" s="32">
        <f>+'[1]CALCULOS ISR Y TSS'!F58</f>
        <v>2675.2</v>
      </c>
      <c r="M30" s="15">
        <v>2518.9634999999998</v>
      </c>
      <c r="N30" s="15">
        <v>0</v>
      </c>
      <c r="O30" s="15">
        <v>0</v>
      </c>
      <c r="P30" s="15">
        <v>0</v>
      </c>
      <c r="Q30" s="15">
        <v>25500</v>
      </c>
      <c r="R30" s="15">
        <f t="shared" si="0"/>
        <v>42712.503499999999</v>
      </c>
      <c r="S30" s="15">
        <f t="shared" si="1"/>
        <v>45287.496500000001</v>
      </c>
    </row>
    <row r="31" spans="2:19" ht="21.95" customHeight="1" x14ac:dyDescent="0.3">
      <c r="B31" s="9">
        <v>18</v>
      </c>
      <c r="C31" s="10" t="s">
        <v>195</v>
      </c>
      <c r="D31" s="12" t="s">
        <v>24</v>
      </c>
      <c r="E31" s="12" t="s">
        <v>8</v>
      </c>
      <c r="F31" s="11" t="s">
        <v>19</v>
      </c>
      <c r="G31" s="13" t="s">
        <v>296</v>
      </c>
      <c r="H31" s="14">
        <v>25000</v>
      </c>
      <c r="I31" s="15">
        <f>+'[1]CALCULOS ISR Y TSS'!J77</f>
        <v>0</v>
      </c>
      <c r="J31" s="15">
        <v>50</v>
      </c>
      <c r="K31" s="31">
        <f>+'[1]CALCULOS ISR Y TSS'!E77</f>
        <v>717.5</v>
      </c>
      <c r="L31" s="32">
        <f>+'[1]CALCULOS ISR Y TSS'!F77</f>
        <v>760</v>
      </c>
      <c r="M31" s="15">
        <v>0</v>
      </c>
      <c r="N31" s="15">
        <v>0</v>
      </c>
      <c r="O31" s="15">
        <v>0</v>
      </c>
      <c r="P31" s="15">
        <v>0</v>
      </c>
      <c r="Q31" s="15">
        <v>12233.95</v>
      </c>
      <c r="R31" s="15">
        <f t="shared" si="0"/>
        <v>13761.45</v>
      </c>
      <c r="S31" s="15">
        <f t="shared" si="1"/>
        <v>11238.55</v>
      </c>
    </row>
    <row r="32" spans="2:19" ht="21.95" customHeight="1" x14ac:dyDescent="0.3">
      <c r="B32" s="9">
        <v>19</v>
      </c>
      <c r="C32" s="17" t="s">
        <v>26</v>
      </c>
      <c r="D32" s="17" t="s">
        <v>248</v>
      </c>
      <c r="E32" s="16" t="s">
        <v>8</v>
      </c>
      <c r="F32" s="17" t="s">
        <v>19</v>
      </c>
      <c r="G32" s="18" t="s">
        <v>297</v>
      </c>
      <c r="H32" s="15">
        <v>70000</v>
      </c>
      <c r="I32" s="15">
        <f>+'[1]CALCULOS ISR Y TSS'!J156</f>
        <v>5368.45</v>
      </c>
      <c r="J32" s="15">
        <v>50</v>
      </c>
      <c r="K32" s="31">
        <f>+'[1]CALCULOS ISR Y TSS'!E156</f>
        <v>2009</v>
      </c>
      <c r="L32" s="32">
        <f>+'[1]CALCULOS ISR Y TSS'!F156</f>
        <v>2128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f t="shared" si="0"/>
        <v>9555.4500000000007</v>
      </c>
      <c r="S32" s="15">
        <f t="shared" si="1"/>
        <v>60444.55</v>
      </c>
    </row>
    <row r="33" spans="2:19" ht="21.95" customHeight="1" x14ac:dyDescent="0.3">
      <c r="B33" s="9">
        <v>20</v>
      </c>
      <c r="C33" s="16" t="s">
        <v>321</v>
      </c>
      <c r="D33" s="16" t="s">
        <v>320</v>
      </c>
      <c r="E33" s="16" t="s">
        <v>8</v>
      </c>
      <c r="F33" s="17" t="s">
        <v>318</v>
      </c>
      <c r="G33" s="18" t="s">
        <v>297</v>
      </c>
      <c r="H33" s="14">
        <v>200000</v>
      </c>
      <c r="I33" s="15">
        <f>+'[1]CALCULOS ISR Y TSS'!J180</f>
        <v>35677.15</v>
      </c>
      <c r="J33" s="15">
        <v>50</v>
      </c>
      <c r="K33" s="31">
        <f>+'[1]CALCULOS ISR Y TSS'!E180</f>
        <v>5740</v>
      </c>
      <c r="L33" s="32">
        <f>+'[1]CALCULOS ISR Y TSS'!F180</f>
        <v>5883.16</v>
      </c>
      <c r="M33" s="15">
        <v>6123.7349999999988</v>
      </c>
      <c r="N33" s="15">
        <v>0</v>
      </c>
      <c r="O33" s="15">
        <v>0</v>
      </c>
      <c r="P33" s="15">
        <v>0</v>
      </c>
      <c r="Q33" s="15">
        <v>0</v>
      </c>
      <c r="R33" s="15">
        <f t="shared" si="0"/>
        <v>53474.044999999998</v>
      </c>
      <c r="S33" s="15">
        <f t="shared" si="1"/>
        <v>146525.95500000002</v>
      </c>
    </row>
    <row r="34" spans="2:19" ht="21.95" customHeight="1" x14ac:dyDescent="0.3">
      <c r="B34" s="9">
        <v>21</v>
      </c>
      <c r="C34" s="16" t="s">
        <v>319</v>
      </c>
      <c r="D34" s="16" t="s">
        <v>113</v>
      </c>
      <c r="E34" s="16" t="s">
        <v>8</v>
      </c>
      <c r="F34" s="17" t="s">
        <v>318</v>
      </c>
      <c r="G34" s="18" t="s">
        <v>297</v>
      </c>
      <c r="H34" s="14">
        <v>30000</v>
      </c>
      <c r="I34" s="15">
        <f>+'[1]CALCULOS ISR Y TSS'!J199</f>
        <v>0</v>
      </c>
      <c r="J34" s="15">
        <v>50</v>
      </c>
      <c r="K34" s="31">
        <f>+'[1]CALCULOS ISR Y TSS'!E199</f>
        <v>861</v>
      </c>
      <c r="L34" s="32">
        <f>+'[1]CALCULOS ISR Y TSS'!F199</f>
        <v>912</v>
      </c>
      <c r="M34" s="15">
        <v>0</v>
      </c>
      <c r="N34" s="15">
        <v>0</v>
      </c>
      <c r="O34" s="15">
        <v>0</v>
      </c>
      <c r="P34" s="15">
        <v>0</v>
      </c>
      <c r="Q34" s="15">
        <v>13153.34</v>
      </c>
      <c r="R34" s="15">
        <f t="shared" si="0"/>
        <v>14976.34</v>
      </c>
      <c r="S34" s="15">
        <f t="shared" si="1"/>
        <v>15023.66</v>
      </c>
    </row>
    <row r="35" spans="2:19" ht="21.95" customHeight="1" x14ac:dyDescent="0.3">
      <c r="B35" s="9">
        <v>22</v>
      </c>
      <c r="C35" s="16" t="s">
        <v>309</v>
      </c>
      <c r="D35" s="16" t="s">
        <v>362</v>
      </c>
      <c r="E35" s="16" t="s">
        <v>8</v>
      </c>
      <c r="F35" s="17" t="s">
        <v>347</v>
      </c>
      <c r="G35" s="18" t="s">
        <v>296</v>
      </c>
      <c r="H35" s="14">
        <v>200000</v>
      </c>
      <c r="I35" s="15">
        <f>+'[1]CALCULOS ISR Y TSS'!J183</f>
        <v>35677.15</v>
      </c>
      <c r="J35" s="15">
        <v>50</v>
      </c>
      <c r="K35" s="31">
        <f>+'[1]CALCULOS ISR Y TSS'!E183</f>
        <v>5740</v>
      </c>
      <c r="L35" s="32">
        <f>+'[1]CALCULOS ISR Y TSS'!F183</f>
        <v>5883.16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f t="shared" si="0"/>
        <v>47350.31</v>
      </c>
      <c r="S35" s="15">
        <f t="shared" si="1"/>
        <v>152649.69</v>
      </c>
    </row>
    <row r="36" spans="2:19" ht="21.95" customHeight="1" x14ac:dyDescent="0.3">
      <c r="B36" s="9">
        <v>23</v>
      </c>
      <c r="C36" s="16" t="s">
        <v>34</v>
      </c>
      <c r="D36" s="16" t="s">
        <v>13</v>
      </c>
      <c r="E36" s="16" t="s">
        <v>8</v>
      </c>
      <c r="F36" s="17" t="s">
        <v>347</v>
      </c>
      <c r="G36" s="18" t="s">
        <v>297</v>
      </c>
      <c r="H36" s="14">
        <v>25000</v>
      </c>
      <c r="I36" s="15">
        <f>+'[1]CALCULOS ISR Y TSS'!J103</f>
        <v>0</v>
      </c>
      <c r="J36" s="15">
        <v>50</v>
      </c>
      <c r="K36" s="31">
        <f>+'[1]CALCULOS ISR Y TSS'!E103</f>
        <v>717.5</v>
      </c>
      <c r="L36" s="32">
        <f>+'[1]CALCULOS ISR Y TSS'!F103</f>
        <v>760</v>
      </c>
      <c r="M36" s="15">
        <v>0</v>
      </c>
      <c r="N36" s="15">
        <v>0</v>
      </c>
      <c r="O36" s="15">
        <v>0</v>
      </c>
      <c r="P36" s="15">
        <v>0</v>
      </c>
      <c r="Q36" s="15">
        <v>5019.05</v>
      </c>
      <c r="R36" s="15">
        <f t="shared" si="0"/>
        <v>6546.55</v>
      </c>
      <c r="S36" s="15">
        <f t="shared" si="1"/>
        <v>18453.45</v>
      </c>
    </row>
    <row r="37" spans="2:19" ht="21.95" customHeight="1" x14ac:dyDescent="0.3">
      <c r="B37" s="9">
        <v>24</v>
      </c>
      <c r="C37" s="16" t="s">
        <v>241</v>
      </c>
      <c r="D37" s="16" t="s">
        <v>68</v>
      </c>
      <c r="E37" s="16" t="s">
        <v>8</v>
      </c>
      <c r="F37" s="17" t="s">
        <v>347</v>
      </c>
      <c r="G37" s="18" t="s">
        <v>296</v>
      </c>
      <c r="H37" s="14">
        <v>50000</v>
      </c>
      <c r="I37" s="15">
        <f>+'[1]CALCULOS ISR Y TSS'!J140</f>
        <v>1854</v>
      </c>
      <c r="J37" s="15">
        <v>50</v>
      </c>
      <c r="K37" s="31">
        <f>+'[1]CALCULOS ISR Y TSS'!E140</f>
        <v>1435</v>
      </c>
      <c r="L37" s="32">
        <f>+'[1]CALCULOS ISR Y TSS'!F140</f>
        <v>1520</v>
      </c>
      <c r="M37" s="15">
        <v>0</v>
      </c>
      <c r="N37" s="15">
        <v>0</v>
      </c>
      <c r="O37" s="15">
        <v>0</v>
      </c>
      <c r="P37" s="15">
        <v>200</v>
      </c>
      <c r="Q37" s="15">
        <v>0</v>
      </c>
      <c r="R37" s="15">
        <f t="shared" si="0"/>
        <v>5059</v>
      </c>
      <c r="S37" s="15">
        <f t="shared" si="1"/>
        <v>44941</v>
      </c>
    </row>
    <row r="38" spans="2:19" ht="21.95" customHeight="1" x14ac:dyDescent="0.3">
      <c r="B38" s="9">
        <v>25</v>
      </c>
      <c r="C38" s="16" t="s">
        <v>242</v>
      </c>
      <c r="D38" s="16" t="s">
        <v>36</v>
      </c>
      <c r="E38" s="16" t="s">
        <v>8</v>
      </c>
      <c r="F38" s="17" t="s">
        <v>347</v>
      </c>
      <c r="G38" s="18" t="s">
        <v>297</v>
      </c>
      <c r="H38" s="14">
        <v>26000</v>
      </c>
      <c r="I38" s="15">
        <f>+'[1]CALCULOS ISR Y TSS'!J141</f>
        <v>0</v>
      </c>
      <c r="J38" s="15">
        <v>50</v>
      </c>
      <c r="K38" s="31">
        <f>+'[1]CALCULOS ISR Y TSS'!E141</f>
        <v>746.2</v>
      </c>
      <c r="L38" s="32">
        <f>+'[1]CALCULOS ISR Y TSS'!F141</f>
        <v>790.4</v>
      </c>
      <c r="M38" s="15">
        <v>0</v>
      </c>
      <c r="N38" s="15">
        <v>0</v>
      </c>
      <c r="O38" s="15">
        <v>0</v>
      </c>
      <c r="P38" s="15">
        <v>200</v>
      </c>
      <c r="Q38" s="15">
        <v>0</v>
      </c>
      <c r="R38" s="15">
        <f t="shared" si="0"/>
        <v>1786.6</v>
      </c>
      <c r="S38" s="15">
        <f t="shared" si="1"/>
        <v>24213.4</v>
      </c>
    </row>
    <row r="39" spans="2:19" ht="21.95" customHeight="1" x14ac:dyDescent="0.3">
      <c r="B39" s="9">
        <v>26</v>
      </c>
      <c r="C39" s="16" t="s">
        <v>69</v>
      </c>
      <c r="D39" s="16" t="s">
        <v>70</v>
      </c>
      <c r="E39" s="16" t="s">
        <v>8</v>
      </c>
      <c r="F39" s="17" t="s">
        <v>347</v>
      </c>
      <c r="G39" s="18" t="s">
        <v>296</v>
      </c>
      <c r="H39" s="14">
        <v>65000</v>
      </c>
      <c r="I39" s="15">
        <f>+'[1]CALCULOS ISR Y TSS'!J153</f>
        <v>4084.46</v>
      </c>
      <c r="J39" s="15">
        <v>50</v>
      </c>
      <c r="K39" s="31">
        <f>+'[1]CALCULOS ISR Y TSS'!E153</f>
        <v>1865.5</v>
      </c>
      <c r="L39" s="32">
        <f>+'[1]CALCULOS ISR Y TSS'!F153</f>
        <v>1976</v>
      </c>
      <c r="M39" s="15">
        <v>0</v>
      </c>
      <c r="N39" s="15">
        <f>1715.46</f>
        <v>1715.46</v>
      </c>
      <c r="O39" s="15">
        <v>0</v>
      </c>
      <c r="P39" s="15">
        <v>0</v>
      </c>
      <c r="Q39" s="15">
        <v>0</v>
      </c>
      <c r="R39" s="15">
        <f t="shared" si="0"/>
        <v>9691.42</v>
      </c>
      <c r="S39" s="15">
        <f t="shared" si="1"/>
        <v>55308.58</v>
      </c>
    </row>
    <row r="40" spans="2:19" ht="21.95" customHeight="1" x14ac:dyDescent="0.3">
      <c r="B40" s="9">
        <v>27</v>
      </c>
      <c r="C40" s="16" t="s">
        <v>71</v>
      </c>
      <c r="D40" s="16" t="s">
        <v>67</v>
      </c>
      <c r="E40" s="16" t="s">
        <v>8</v>
      </c>
      <c r="F40" s="17" t="s">
        <v>347</v>
      </c>
      <c r="G40" s="18" t="s">
        <v>297</v>
      </c>
      <c r="H40" s="14">
        <v>45000</v>
      </c>
      <c r="I40" s="15">
        <f>+'[1]CALCULOS ISR Y TSS'!J157</f>
        <v>1148.33</v>
      </c>
      <c r="J40" s="15">
        <v>50</v>
      </c>
      <c r="K40" s="31">
        <f>+'[1]CALCULOS ISR Y TSS'!E157</f>
        <v>1291.5</v>
      </c>
      <c r="L40" s="32">
        <f>+'[1]CALCULOS ISR Y TSS'!F157</f>
        <v>1368</v>
      </c>
      <c r="M40" s="15">
        <v>0</v>
      </c>
      <c r="N40" s="15">
        <v>0</v>
      </c>
      <c r="O40" s="15">
        <v>0</v>
      </c>
      <c r="P40" s="15">
        <v>200</v>
      </c>
      <c r="Q40" s="15">
        <v>17625.760000000002</v>
      </c>
      <c r="R40" s="15">
        <f t="shared" si="0"/>
        <v>21683.590000000004</v>
      </c>
      <c r="S40" s="15">
        <f t="shared" si="1"/>
        <v>23316.409999999996</v>
      </c>
    </row>
    <row r="41" spans="2:19" ht="21.95" customHeight="1" x14ac:dyDescent="0.3">
      <c r="B41" s="9">
        <v>28</v>
      </c>
      <c r="C41" s="16" t="s">
        <v>262</v>
      </c>
      <c r="D41" s="16" t="s">
        <v>261</v>
      </c>
      <c r="E41" s="16" t="s">
        <v>8</v>
      </c>
      <c r="F41" s="17" t="s">
        <v>347</v>
      </c>
      <c r="G41" s="18" t="s">
        <v>296</v>
      </c>
      <c r="H41" s="14">
        <v>45000</v>
      </c>
      <c r="I41" s="15">
        <f>+'[1]CALCULOS ISR Y TSS'!J170</f>
        <v>1148.33</v>
      </c>
      <c r="J41" s="15">
        <v>50</v>
      </c>
      <c r="K41" s="31">
        <f>+'[1]CALCULOS ISR Y TSS'!E170</f>
        <v>1291.5</v>
      </c>
      <c r="L41" s="32">
        <f>+'[1]CALCULOS ISR Y TSS'!F170</f>
        <v>1368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f t="shared" si="0"/>
        <v>3857.83</v>
      </c>
      <c r="S41" s="15">
        <f t="shared" si="1"/>
        <v>41142.17</v>
      </c>
    </row>
    <row r="42" spans="2:19" ht="21.95" customHeight="1" x14ac:dyDescent="0.3">
      <c r="B42" s="9">
        <v>29</v>
      </c>
      <c r="C42" s="16" t="s">
        <v>308</v>
      </c>
      <c r="D42" s="16" t="s">
        <v>307</v>
      </c>
      <c r="E42" s="16" t="s">
        <v>8</v>
      </c>
      <c r="F42" s="17" t="s">
        <v>347</v>
      </c>
      <c r="G42" s="18" t="s">
        <v>296</v>
      </c>
      <c r="H42" s="14">
        <v>90000</v>
      </c>
      <c r="I42" s="15">
        <f>+'[1]CALCULOS ISR Y TSS'!J188</f>
        <v>9753.19</v>
      </c>
      <c r="J42" s="15">
        <v>50</v>
      </c>
      <c r="K42" s="31">
        <f>+'[1]CALCULOS ISR Y TSS'!E188</f>
        <v>2583</v>
      </c>
      <c r="L42" s="32">
        <f>+'[1]CALCULOS ISR Y TSS'!F188</f>
        <v>2736</v>
      </c>
      <c r="M42" s="15">
        <v>564.38099999999997</v>
      </c>
      <c r="N42" s="15">
        <v>0</v>
      </c>
      <c r="O42" s="15">
        <v>0</v>
      </c>
      <c r="P42" s="15">
        <v>0</v>
      </c>
      <c r="Q42" s="15">
        <v>0</v>
      </c>
      <c r="R42" s="15">
        <f t="shared" si="0"/>
        <v>15686.571</v>
      </c>
      <c r="S42" s="15">
        <f t="shared" si="1"/>
        <v>74313.429000000004</v>
      </c>
    </row>
    <row r="43" spans="2:19" ht="21.95" customHeight="1" x14ac:dyDescent="0.3">
      <c r="B43" s="9">
        <v>30</v>
      </c>
      <c r="C43" s="16" t="s">
        <v>306</v>
      </c>
      <c r="D43" s="16" t="s">
        <v>67</v>
      </c>
      <c r="E43" s="16" t="s">
        <v>8</v>
      </c>
      <c r="F43" s="17" t="s">
        <v>347</v>
      </c>
      <c r="G43" s="18" t="s">
        <v>297</v>
      </c>
      <c r="H43" s="14">
        <v>55000</v>
      </c>
      <c r="I43" s="15">
        <f>+'[1]CALCULOS ISR Y TSS'!J190</f>
        <v>2559.6799999999998</v>
      </c>
      <c r="J43" s="15">
        <v>50</v>
      </c>
      <c r="K43" s="31">
        <f>+'[1]CALCULOS ISR Y TSS'!E190</f>
        <v>1578.5</v>
      </c>
      <c r="L43" s="32">
        <f>+'[1]CALCULOS ISR Y TSS'!F190</f>
        <v>1672</v>
      </c>
      <c r="M43" s="15">
        <v>0</v>
      </c>
      <c r="N43" s="15">
        <v>0</v>
      </c>
      <c r="O43" s="15">
        <v>0</v>
      </c>
      <c r="P43" s="15">
        <v>0</v>
      </c>
      <c r="Q43" s="15">
        <v>16616.349999999999</v>
      </c>
      <c r="R43" s="15">
        <f t="shared" si="0"/>
        <v>22476.53</v>
      </c>
      <c r="S43" s="15">
        <f t="shared" si="1"/>
        <v>32523.47</v>
      </c>
    </row>
    <row r="44" spans="2:19" ht="21.95" customHeight="1" x14ac:dyDescent="0.3">
      <c r="B44" s="9">
        <v>31</v>
      </c>
      <c r="C44" s="16" t="s">
        <v>333</v>
      </c>
      <c r="D44" s="16" t="s">
        <v>361</v>
      </c>
      <c r="E44" s="16" t="s">
        <v>8</v>
      </c>
      <c r="F44" s="17" t="s">
        <v>347</v>
      </c>
      <c r="G44" s="18" t="s">
        <v>296</v>
      </c>
      <c r="H44" s="14">
        <v>125000</v>
      </c>
      <c r="I44" s="15">
        <f>+'[1]CALCULOS ISR Y TSS'!J191</f>
        <v>17986.060000000001</v>
      </c>
      <c r="J44" s="15">
        <v>50</v>
      </c>
      <c r="K44" s="31">
        <f>+'[1]CALCULOS ISR Y TSS'!E191</f>
        <v>3587.5</v>
      </c>
      <c r="L44" s="32">
        <f>+'[1]CALCULOS ISR Y TSS'!F191</f>
        <v>3800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f t="shared" si="0"/>
        <v>25423.56</v>
      </c>
      <c r="S44" s="15">
        <f t="shared" si="1"/>
        <v>99576.44</v>
      </c>
    </row>
    <row r="45" spans="2:19" ht="21.95" customHeight="1" x14ac:dyDescent="0.3">
      <c r="B45" s="9">
        <v>32</v>
      </c>
      <c r="C45" s="16" t="s">
        <v>305</v>
      </c>
      <c r="D45" s="16" t="s">
        <v>113</v>
      </c>
      <c r="E45" s="16" t="s">
        <v>8</v>
      </c>
      <c r="F45" s="17" t="s">
        <v>347</v>
      </c>
      <c r="G45" s="18" t="s">
        <v>297</v>
      </c>
      <c r="H45" s="14">
        <v>30000</v>
      </c>
      <c r="I45" s="15">
        <f>+'[1]CALCULOS ISR Y TSS'!J196</f>
        <v>0</v>
      </c>
      <c r="J45" s="15">
        <v>50</v>
      </c>
      <c r="K45" s="31">
        <f>+'[1]CALCULOS ISR Y TSS'!E196</f>
        <v>861</v>
      </c>
      <c r="L45" s="32">
        <f>+'[1]CALCULOS ISR Y TSS'!F196</f>
        <v>912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f t="shared" si="0"/>
        <v>1823</v>
      </c>
      <c r="S45" s="15">
        <f t="shared" si="1"/>
        <v>28177</v>
      </c>
    </row>
    <row r="46" spans="2:19" ht="21.95" customHeight="1" x14ac:dyDescent="0.3">
      <c r="B46" s="9">
        <v>33</v>
      </c>
      <c r="C46" s="16" t="s">
        <v>219</v>
      </c>
      <c r="D46" s="16" t="s">
        <v>307</v>
      </c>
      <c r="E46" s="16" t="s">
        <v>8</v>
      </c>
      <c r="F46" s="17" t="s">
        <v>347</v>
      </c>
      <c r="G46" s="18" t="s">
        <v>296</v>
      </c>
      <c r="H46" s="14">
        <v>90000</v>
      </c>
      <c r="I46" s="15">
        <f>+'[1]CALCULOS ISR Y TSS'!J101</f>
        <v>9753.19</v>
      </c>
      <c r="J46" s="15">
        <v>50</v>
      </c>
      <c r="K46" s="31">
        <f>+'[1]CALCULOS ISR Y TSS'!E101</f>
        <v>2583</v>
      </c>
      <c r="L46" s="32">
        <f>+'[1]CALCULOS ISR Y TSS'!F101</f>
        <v>2736</v>
      </c>
      <c r="M46" s="15">
        <v>1128.7619999999999</v>
      </c>
      <c r="N46" s="15">
        <v>0</v>
      </c>
      <c r="O46" s="15">
        <v>0</v>
      </c>
      <c r="P46" s="15">
        <v>200</v>
      </c>
      <c r="Q46" s="15">
        <v>0</v>
      </c>
      <c r="R46" s="15">
        <f t="shared" ref="R46:R77" si="2">SUM(I46:Q46)</f>
        <v>16450.952000000001</v>
      </c>
      <c r="S46" s="15">
        <f t="shared" ref="S46:S77" si="3">+H46-R46</f>
        <v>73549.047999999995</v>
      </c>
    </row>
    <row r="47" spans="2:19" ht="21.95" customHeight="1" x14ac:dyDescent="0.3">
      <c r="B47" s="9">
        <v>34</v>
      </c>
      <c r="C47" s="16" t="s">
        <v>65</v>
      </c>
      <c r="D47" s="16" t="s">
        <v>66</v>
      </c>
      <c r="E47" s="16" t="s">
        <v>8</v>
      </c>
      <c r="F47" s="17" t="s">
        <v>347</v>
      </c>
      <c r="G47" s="18" t="s">
        <v>297</v>
      </c>
      <c r="H47" s="14">
        <v>65000</v>
      </c>
      <c r="I47" s="15">
        <f>+'[1]CALCULOS ISR Y TSS'!J110</f>
        <v>4427.55</v>
      </c>
      <c r="J47" s="15">
        <v>50</v>
      </c>
      <c r="K47" s="31">
        <f>+'[1]CALCULOS ISR Y TSS'!E110</f>
        <v>1865.5</v>
      </c>
      <c r="L47" s="32">
        <f>+'[1]CALCULOS ISR Y TSS'!F110</f>
        <v>1976</v>
      </c>
      <c r="M47" s="15">
        <v>0</v>
      </c>
      <c r="N47" s="15">
        <v>0</v>
      </c>
      <c r="O47" s="15">
        <v>0</v>
      </c>
      <c r="P47" s="15">
        <v>200</v>
      </c>
      <c r="Q47" s="15">
        <v>0</v>
      </c>
      <c r="R47" s="15">
        <f t="shared" si="2"/>
        <v>8519.0499999999993</v>
      </c>
      <c r="S47" s="15">
        <f t="shared" si="3"/>
        <v>56480.95</v>
      </c>
    </row>
    <row r="48" spans="2:19" ht="21.95" customHeight="1" x14ac:dyDescent="0.3">
      <c r="B48" s="9">
        <v>35</v>
      </c>
      <c r="C48" s="16" t="s">
        <v>227</v>
      </c>
      <c r="D48" s="16" t="s">
        <v>67</v>
      </c>
      <c r="E48" s="16" t="s">
        <v>8</v>
      </c>
      <c r="F48" s="17" t="s">
        <v>347</v>
      </c>
      <c r="G48" s="18" t="s">
        <v>297</v>
      </c>
      <c r="H48" s="14">
        <v>45000</v>
      </c>
      <c r="I48" s="15">
        <f>+'[1]CALCULOS ISR Y TSS'!J122</f>
        <v>1148.33</v>
      </c>
      <c r="J48" s="15">
        <v>50</v>
      </c>
      <c r="K48" s="31">
        <f>+'[1]CALCULOS ISR Y TSS'!E122</f>
        <v>1291.5</v>
      </c>
      <c r="L48" s="32">
        <f>+'[1]CALCULOS ISR Y TSS'!F122</f>
        <v>1368</v>
      </c>
      <c r="M48" s="15">
        <v>0</v>
      </c>
      <c r="N48" s="15">
        <v>0</v>
      </c>
      <c r="O48" s="15">
        <v>0</v>
      </c>
      <c r="P48" s="15">
        <v>200</v>
      </c>
      <c r="Q48" s="15">
        <v>0</v>
      </c>
      <c r="R48" s="15">
        <f t="shared" si="2"/>
        <v>4057.83</v>
      </c>
      <c r="S48" s="15">
        <f t="shared" si="3"/>
        <v>40942.17</v>
      </c>
    </row>
    <row r="49" spans="2:19" ht="21.95" customHeight="1" x14ac:dyDescent="0.3">
      <c r="B49" s="9">
        <v>36</v>
      </c>
      <c r="C49" s="16" t="s">
        <v>315</v>
      </c>
      <c r="D49" s="16" t="s">
        <v>314</v>
      </c>
      <c r="E49" s="16" t="s">
        <v>8</v>
      </c>
      <c r="F49" s="17" t="s">
        <v>313</v>
      </c>
      <c r="G49" s="18" t="s">
        <v>296</v>
      </c>
      <c r="H49" s="14">
        <v>200000</v>
      </c>
      <c r="I49" s="15">
        <f>+'[1]CALCULOS ISR Y TSS'!J181</f>
        <v>35677.15</v>
      </c>
      <c r="J49" s="15">
        <v>50</v>
      </c>
      <c r="K49" s="31">
        <f>+'[1]CALCULOS ISR Y TSS'!E181</f>
        <v>5740</v>
      </c>
      <c r="L49" s="32">
        <f>+'[1]CALCULOS ISR Y TSS'!F181</f>
        <v>5883.16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f t="shared" si="2"/>
        <v>47350.31</v>
      </c>
      <c r="S49" s="15">
        <f t="shared" si="3"/>
        <v>152649.69</v>
      </c>
    </row>
    <row r="50" spans="2:19" ht="21.95" customHeight="1" x14ac:dyDescent="0.3">
      <c r="B50" s="9">
        <v>37</v>
      </c>
      <c r="C50" s="11" t="s">
        <v>144</v>
      </c>
      <c r="D50" s="11" t="s">
        <v>83</v>
      </c>
      <c r="E50" s="12" t="s">
        <v>11</v>
      </c>
      <c r="F50" s="11" t="s">
        <v>313</v>
      </c>
      <c r="G50" s="13" t="s">
        <v>296</v>
      </c>
      <c r="H50" s="14">
        <v>125000</v>
      </c>
      <c r="I50" s="15">
        <f>+'[1]CALCULOS ISR Y TSS'!J14</f>
        <v>17986.060000000001</v>
      </c>
      <c r="J50" s="15">
        <v>50</v>
      </c>
      <c r="K50" s="31">
        <f>+'[1]CALCULOS ISR Y TSS'!E14</f>
        <v>3587.5</v>
      </c>
      <c r="L50" s="32">
        <f>+'[1]CALCULOS ISR Y TSS'!F14</f>
        <v>3800</v>
      </c>
      <c r="M50" s="15">
        <v>0</v>
      </c>
      <c r="N50" s="15">
        <v>0</v>
      </c>
      <c r="O50" s="15">
        <v>0</v>
      </c>
      <c r="P50" s="15">
        <v>200</v>
      </c>
      <c r="Q50" s="15">
        <v>0</v>
      </c>
      <c r="R50" s="15">
        <f t="shared" si="2"/>
        <v>25623.56</v>
      </c>
      <c r="S50" s="15">
        <f t="shared" si="3"/>
        <v>99376.44</v>
      </c>
    </row>
    <row r="51" spans="2:19" ht="21.95" customHeight="1" x14ac:dyDescent="0.3">
      <c r="B51" s="9">
        <v>38</v>
      </c>
      <c r="C51" s="11" t="s">
        <v>89</v>
      </c>
      <c r="D51" s="11" t="s">
        <v>25</v>
      </c>
      <c r="E51" s="12" t="s">
        <v>11</v>
      </c>
      <c r="F51" s="11" t="s">
        <v>313</v>
      </c>
      <c r="G51" s="13" t="s">
        <v>297</v>
      </c>
      <c r="H51" s="14">
        <v>70000</v>
      </c>
      <c r="I51" s="15">
        <f>+'[1]CALCULOS ISR Y TSS'!J52</f>
        <v>5368.45</v>
      </c>
      <c r="J51" s="15">
        <v>90</v>
      </c>
      <c r="K51" s="31">
        <f>+'[1]CALCULOS ISR Y TSS'!E52</f>
        <v>2009</v>
      </c>
      <c r="L51" s="32">
        <f>+'[1]CALCULOS ISR Y TSS'!F52</f>
        <v>2128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f t="shared" si="2"/>
        <v>9595.4500000000007</v>
      </c>
      <c r="S51" s="15">
        <f t="shared" si="3"/>
        <v>60404.55</v>
      </c>
    </row>
    <row r="52" spans="2:19" ht="21.95" customHeight="1" x14ac:dyDescent="0.3">
      <c r="B52" s="9">
        <v>39</v>
      </c>
      <c r="C52" s="16" t="s">
        <v>30</v>
      </c>
      <c r="D52" s="16" t="s">
        <v>25</v>
      </c>
      <c r="E52" s="16" t="s">
        <v>8</v>
      </c>
      <c r="F52" s="17" t="s">
        <v>313</v>
      </c>
      <c r="G52" s="18" t="s">
        <v>297</v>
      </c>
      <c r="H52" s="14">
        <v>85000</v>
      </c>
      <c r="I52" s="15">
        <f>+'[1]CALCULOS ISR Y TSS'!J93</f>
        <v>8148.2</v>
      </c>
      <c r="J52" s="15">
        <v>50</v>
      </c>
      <c r="K52" s="31">
        <f>+'[1]CALCULOS ISR Y TSS'!E93</f>
        <v>2439.5</v>
      </c>
      <c r="L52" s="32">
        <f>+'[1]CALCULOS ISR Y TSS'!F93</f>
        <v>2584</v>
      </c>
      <c r="M52" s="15">
        <v>0</v>
      </c>
      <c r="N52" s="15">
        <f>1715.46</f>
        <v>1715.46</v>
      </c>
      <c r="O52" s="15">
        <v>0</v>
      </c>
      <c r="P52" s="15">
        <v>200</v>
      </c>
      <c r="Q52" s="15">
        <v>0</v>
      </c>
      <c r="R52" s="15">
        <f t="shared" si="2"/>
        <v>15137.16</v>
      </c>
      <c r="S52" s="15">
        <f t="shared" si="3"/>
        <v>69862.84</v>
      </c>
    </row>
    <row r="53" spans="2:19" ht="21.95" customHeight="1" x14ac:dyDescent="0.3">
      <c r="B53" s="9">
        <v>40</v>
      </c>
      <c r="C53" s="16" t="s">
        <v>224</v>
      </c>
      <c r="D53" s="16" t="s">
        <v>25</v>
      </c>
      <c r="E53" s="16" t="s">
        <v>8</v>
      </c>
      <c r="F53" s="17" t="s">
        <v>313</v>
      </c>
      <c r="G53" s="18" t="s">
        <v>296</v>
      </c>
      <c r="H53" s="14">
        <v>65000</v>
      </c>
      <c r="I53" s="15">
        <f>+'[1]CALCULOS ISR Y TSS'!J113</f>
        <v>4427.55</v>
      </c>
      <c r="J53" s="15">
        <v>50</v>
      </c>
      <c r="K53" s="31">
        <f>+'[1]CALCULOS ISR Y TSS'!E113</f>
        <v>1865.5</v>
      </c>
      <c r="L53" s="32">
        <f>+'[1]CALCULOS ISR Y TSS'!F113</f>
        <v>1976</v>
      </c>
      <c r="M53" s="15">
        <v>0</v>
      </c>
      <c r="N53" s="15">
        <v>0</v>
      </c>
      <c r="O53" s="15">
        <v>0</v>
      </c>
      <c r="P53" s="15">
        <v>200</v>
      </c>
      <c r="Q53" s="15">
        <v>8418.73</v>
      </c>
      <c r="R53" s="15">
        <f t="shared" si="2"/>
        <v>16937.78</v>
      </c>
      <c r="S53" s="15">
        <f t="shared" si="3"/>
        <v>48062.22</v>
      </c>
    </row>
    <row r="54" spans="2:19" ht="21.95" customHeight="1" x14ac:dyDescent="0.3">
      <c r="B54" s="9">
        <v>41</v>
      </c>
      <c r="C54" s="16" t="s">
        <v>240</v>
      </c>
      <c r="D54" s="16" t="s">
        <v>36</v>
      </c>
      <c r="E54" s="16" t="s">
        <v>8</v>
      </c>
      <c r="F54" s="17" t="s">
        <v>313</v>
      </c>
      <c r="G54" s="18" t="s">
        <v>296</v>
      </c>
      <c r="H54" s="14">
        <v>32000</v>
      </c>
      <c r="I54" s="15">
        <f>+'[1]CALCULOS ISR Y TSS'!J139</f>
        <v>0</v>
      </c>
      <c r="J54" s="15">
        <v>50</v>
      </c>
      <c r="K54" s="31">
        <f>+'[1]CALCULOS ISR Y TSS'!E139</f>
        <v>918.4</v>
      </c>
      <c r="L54" s="32">
        <f>+'[1]CALCULOS ISR Y TSS'!F139</f>
        <v>972.8</v>
      </c>
      <c r="M54" s="15">
        <v>0</v>
      </c>
      <c r="N54" s="15">
        <v>0</v>
      </c>
      <c r="O54" s="15">
        <v>0</v>
      </c>
      <c r="P54" s="15">
        <v>0</v>
      </c>
      <c r="Q54" s="15">
        <v>500</v>
      </c>
      <c r="R54" s="15">
        <f t="shared" si="2"/>
        <v>2441.1999999999998</v>
      </c>
      <c r="S54" s="15">
        <f t="shared" si="3"/>
        <v>29558.799999999999</v>
      </c>
    </row>
    <row r="55" spans="2:19" ht="21.95" customHeight="1" x14ac:dyDescent="0.3">
      <c r="B55" s="9">
        <v>42</v>
      </c>
      <c r="C55" s="16" t="s">
        <v>84</v>
      </c>
      <c r="D55" s="16" t="s">
        <v>25</v>
      </c>
      <c r="E55" s="16" t="s">
        <v>8</v>
      </c>
      <c r="F55" s="17" t="s">
        <v>313</v>
      </c>
      <c r="G55" s="18" t="s">
        <v>296</v>
      </c>
      <c r="H55" s="15">
        <v>65000</v>
      </c>
      <c r="I55" s="15">
        <f>+'[1]CALCULOS ISR Y TSS'!J151</f>
        <v>4427.55</v>
      </c>
      <c r="J55" s="15">
        <v>50</v>
      </c>
      <c r="K55" s="31">
        <f>+'[1]CALCULOS ISR Y TSS'!E151</f>
        <v>1865.5</v>
      </c>
      <c r="L55" s="32">
        <f>+'[1]CALCULOS ISR Y TSS'!F151</f>
        <v>1976</v>
      </c>
      <c r="M55" s="15">
        <v>825.82050000000004</v>
      </c>
      <c r="N55" s="15">
        <v>0</v>
      </c>
      <c r="O55" s="15">
        <v>0</v>
      </c>
      <c r="P55" s="15">
        <v>200</v>
      </c>
      <c r="Q55" s="15">
        <v>7000</v>
      </c>
      <c r="R55" s="15">
        <f t="shared" si="2"/>
        <v>16344.870499999999</v>
      </c>
      <c r="S55" s="15">
        <f t="shared" si="3"/>
        <v>48655.129500000003</v>
      </c>
    </row>
    <row r="56" spans="2:19" ht="21.95" customHeight="1" x14ac:dyDescent="0.3">
      <c r="B56" s="9">
        <v>43</v>
      </c>
      <c r="C56" s="17" t="s">
        <v>259</v>
      </c>
      <c r="D56" s="17" t="s">
        <v>15</v>
      </c>
      <c r="E56" s="16" t="s">
        <v>8</v>
      </c>
      <c r="F56" s="17" t="s">
        <v>313</v>
      </c>
      <c r="G56" s="18" t="s">
        <v>296</v>
      </c>
      <c r="H56" s="15">
        <v>55000</v>
      </c>
      <c r="I56" s="15">
        <f>+'[1]CALCULOS ISR Y TSS'!J167</f>
        <v>2559.6799999999998</v>
      </c>
      <c r="J56" s="15">
        <v>50</v>
      </c>
      <c r="K56" s="31">
        <f>+'[1]CALCULOS ISR Y TSS'!E167</f>
        <v>1578.5</v>
      </c>
      <c r="L56" s="32">
        <f>+'[1]CALCULOS ISR Y TSS'!F167</f>
        <v>1672</v>
      </c>
      <c r="M56" s="15">
        <v>0</v>
      </c>
      <c r="N56" s="15">
        <v>0</v>
      </c>
      <c r="O56" s="15">
        <v>0</v>
      </c>
      <c r="P56" s="15">
        <v>200</v>
      </c>
      <c r="Q56" s="15">
        <v>0</v>
      </c>
      <c r="R56" s="15">
        <f t="shared" si="2"/>
        <v>6060.18</v>
      </c>
      <c r="S56" s="15">
        <f t="shared" si="3"/>
        <v>48939.82</v>
      </c>
    </row>
    <row r="57" spans="2:19" ht="21.95" customHeight="1" x14ac:dyDescent="0.3">
      <c r="B57" s="9">
        <v>44</v>
      </c>
      <c r="C57" s="16" t="s">
        <v>312</v>
      </c>
      <c r="D57" s="16" t="s">
        <v>311</v>
      </c>
      <c r="E57" s="16" t="s">
        <v>8</v>
      </c>
      <c r="F57" s="17" t="s">
        <v>310</v>
      </c>
      <c r="G57" s="18" t="s">
        <v>296</v>
      </c>
      <c r="H57" s="14">
        <v>200000</v>
      </c>
      <c r="I57" s="15">
        <f>+'[1]CALCULOS ISR Y TSS'!J182</f>
        <v>35677.15</v>
      </c>
      <c r="J57" s="15">
        <v>50</v>
      </c>
      <c r="K57" s="31">
        <f>+'[1]CALCULOS ISR Y TSS'!E182</f>
        <v>5740</v>
      </c>
      <c r="L57" s="32">
        <f>+'[1]CALCULOS ISR Y TSS'!F182</f>
        <v>5883.16</v>
      </c>
      <c r="M57" s="15">
        <v>4800.0749999999998</v>
      </c>
      <c r="N57" s="15">
        <v>0</v>
      </c>
      <c r="O57" s="15">
        <v>0</v>
      </c>
      <c r="P57" s="15">
        <v>0</v>
      </c>
      <c r="Q57" s="15">
        <v>0</v>
      </c>
      <c r="R57" s="15">
        <f t="shared" si="2"/>
        <v>52150.384999999995</v>
      </c>
      <c r="S57" s="15">
        <f t="shared" si="3"/>
        <v>147849.61499999999</v>
      </c>
    </row>
    <row r="58" spans="2:19" ht="21.95" customHeight="1" x14ac:dyDescent="0.3">
      <c r="B58" s="9">
        <v>45</v>
      </c>
      <c r="C58" s="11" t="s">
        <v>155</v>
      </c>
      <c r="D58" s="11" t="s">
        <v>156</v>
      </c>
      <c r="E58" s="12" t="s">
        <v>11</v>
      </c>
      <c r="F58" s="11" t="s">
        <v>310</v>
      </c>
      <c r="G58" s="13" t="s">
        <v>297</v>
      </c>
      <c r="H58" s="14">
        <v>85000</v>
      </c>
      <c r="I58" s="15">
        <f>+'[1]CALCULOS ISR Y TSS'!J28</f>
        <v>8577.06</v>
      </c>
      <c r="J58" s="15">
        <v>50</v>
      </c>
      <c r="K58" s="31">
        <f>+'[1]CALCULOS ISR Y TSS'!E28</f>
        <v>2439.5</v>
      </c>
      <c r="L58" s="32">
        <f>+'[1]CALCULOS ISR Y TSS'!F28</f>
        <v>2584</v>
      </c>
      <c r="M58" s="15">
        <v>2257.5239999999999</v>
      </c>
      <c r="N58" s="15">
        <v>0</v>
      </c>
      <c r="O58" s="15">
        <v>0</v>
      </c>
      <c r="P58" s="15">
        <v>200</v>
      </c>
      <c r="Q58" s="15">
        <v>0</v>
      </c>
      <c r="R58" s="15">
        <f t="shared" si="2"/>
        <v>16108.083999999999</v>
      </c>
      <c r="S58" s="15">
        <f t="shared" si="3"/>
        <v>68891.915999999997</v>
      </c>
    </row>
    <row r="59" spans="2:19" ht="21.95" customHeight="1" x14ac:dyDescent="0.3">
      <c r="B59" s="9">
        <v>46</v>
      </c>
      <c r="C59" s="11" t="s">
        <v>169</v>
      </c>
      <c r="D59" s="11" t="s">
        <v>40</v>
      </c>
      <c r="E59" s="12" t="s">
        <v>11</v>
      </c>
      <c r="F59" s="11" t="s">
        <v>310</v>
      </c>
      <c r="G59" s="13" t="s">
        <v>296</v>
      </c>
      <c r="H59" s="14">
        <v>85000</v>
      </c>
      <c r="I59" s="15">
        <f>+'[1]CALCULOS ISR Y TSS'!J44</f>
        <v>7719.33</v>
      </c>
      <c r="J59" s="15">
        <v>90</v>
      </c>
      <c r="K59" s="31">
        <f>+'[1]CALCULOS ISR Y TSS'!E44</f>
        <v>2439.5</v>
      </c>
      <c r="L59" s="32">
        <f>+'[1]CALCULOS ISR Y TSS'!F44</f>
        <v>2584</v>
      </c>
      <c r="M59" s="15">
        <v>1128.7619999999999</v>
      </c>
      <c r="N59" s="15">
        <f>(1715.46*2)</f>
        <v>3430.92</v>
      </c>
      <c r="O59" s="15">
        <v>0</v>
      </c>
      <c r="P59" s="15">
        <v>200</v>
      </c>
      <c r="Q59" s="15">
        <v>5000</v>
      </c>
      <c r="R59" s="15">
        <f t="shared" si="2"/>
        <v>22592.512000000002</v>
      </c>
      <c r="S59" s="15">
        <f t="shared" si="3"/>
        <v>62407.487999999998</v>
      </c>
    </row>
    <row r="60" spans="2:19" ht="21.95" customHeight="1" x14ac:dyDescent="0.3">
      <c r="B60" s="9">
        <v>47</v>
      </c>
      <c r="C60" s="11" t="s">
        <v>176</v>
      </c>
      <c r="D60" s="11" t="s">
        <v>40</v>
      </c>
      <c r="E60" s="12" t="s">
        <v>11</v>
      </c>
      <c r="F60" s="11" t="s">
        <v>310</v>
      </c>
      <c r="G60" s="13" t="s">
        <v>296</v>
      </c>
      <c r="H60" s="14">
        <v>85000</v>
      </c>
      <c r="I60" s="15">
        <f>+'[1]CALCULOS ISR Y TSS'!J55</f>
        <v>8148.2</v>
      </c>
      <c r="J60" s="15">
        <v>130</v>
      </c>
      <c r="K60" s="31">
        <f>+'[1]CALCULOS ISR Y TSS'!E55</f>
        <v>2439.5</v>
      </c>
      <c r="L60" s="32">
        <f>+'[1]CALCULOS ISR Y TSS'!F55</f>
        <v>2584</v>
      </c>
      <c r="M60" s="15">
        <v>8334.9390000000003</v>
      </c>
      <c r="N60" s="15">
        <f>1715.46</f>
        <v>1715.46</v>
      </c>
      <c r="O60" s="15">
        <v>0</v>
      </c>
      <c r="P60" s="15">
        <v>200</v>
      </c>
      <c r="Q60" s="15">
        <v>9568.1200000000008</v>
      </c>
      <c r="R60" s="15">
        <f t="shared" si="2"/>
        <v>33120.219000000005</v>
      </c>
      <c r="S60" s="15">
        <f t="shared" si="3"/>
        <v>51879.780999999995</v>
      </c>
    </row>
    <row r="61" spans="2:19" ht="21.95" customHeight="1" x14ac:dyDescent="0.3">
      <c r="B61" s="9">
        <v>48</v>
      </c>
      <c r="C61" s="10" t="s">
        <v>191</v>
      </c>
      <c r="D61" s="12" t="s">
        <v>39</v>
      </c>
      <c r="E61" s="12" t="s">
        <v>8</v>
      </c>
      <c r="F61" s="11" t="s">
        <v>310</v>
      </c>
      <c r="G61" s="13" t="s">
        <v>296</v>
      </c>
      <c r="H61" s="14">
        <v>170000</v>
      </c>
      <c r="I61" s="15">
        <f>+'[1]CALCULOS ISR Y TSS'!J71</f>
        <v>28571.19</v>
      </c>
      <c r="J61" s="15">
        <v>50</v>
      </c>
      <c r="K61" s="31">
        <f>+'[1]CALCULOS ISR Y TSS'!E71</f>
        <v>4879</v>
      </c>
      <c r="L61" s="32">
        <f>+'[1]CALCULOS ISR Y TSS'!F71</f>
        <v>5168</v>
      </c>
      <c r="M61" s="15">
        <v>18133.377499999999</v>
      </c>
      <c r="N61" s="15">
        <v>0</v>
      </c>
      <c r="O61" s="15">
        <v>0</v>
      </c>
      <c r="P61" s="15">
        <v>200</v>
      </c>
      <c r="Q61" s="15">
        <v>0</v>
      </c>
      <c r="R61" s="15">
        <f t="shared" si="2"/>
        <v>57001.567500000005</v>
      </c>
      <c r="S61" s="15">
        <f t="shared" si="3"/>
        <v>112998.4325</v>
      </c>
    </row>
    <row r="62" spans="2:19" ht="21.95" customHeight="1" x14ac:dyDescent="0.3">
      <c r="B62" s="9">
        <v>49</v>
      </c>
      <c r="C62" s="16" t="s">
        <v>41</v>
      </c>
      <c r="D62" s="16" t="s">
        <v>236</v>
      </c>
      <c r="E62" s="16" t="s">
        <v>8</v>
      </c>
      <c r="F62" s="17" t="s">
        <v>310</v>
      </c>
      <c r="G62" s="18" t="s">
        <v>296</v>
      </c>
      <c r="H62" s="14">
        <v>65000</v>
      </c>
      <c r="I62" s="15">
        <f>+'[1]CALCULOS ISR Y TSS'!J111</f>
        <v>4084.46</v>
      </c>
      <c r="J62" s="15">
        <v>50</v>
      </c>
      <c r="K62" s="31">
        <f>+'[1]CALCULOS ISR Y TSS'!E111</f>
        <v>1865.5</v>
      </c>
      <c r="L62" s="32">
        <f>+'[1]CALCULOS ISR Y TSS'!F111</f>
        <v>1976</v>
      </c>
      <c r="M62" s="15">
        <v>1693.1429999999998</v>
      </c>
      <c r="N62" s="15">
        <f>1715.46</f>
        <v>1715.46</v>
      </c>
      <c r="O62" s="15">
        <v>0</v>
      </c>
      <c r="P62" s="15">
        <v>200</v>
      </c>
      <c r="Q62" s="15">
        <v>4937.26</v>
      </c>
      <c r="R62" s="15">
        <f t="shared" si="2"/>
        <v>16521.822999999997</v>
      </c>
      <c r="S62" s="15">
        <f t="shared" si="3"/>
        <v>48478.177000000003</v>
      </c>
    </row>
    <row r="63" spans="2:19" ht="21.95" customHeight="1" x14ac:dyDescent="0.3">
      <c r="B63" s="9">
        <v>50</v>
      </c>
      <c r="C63" s="16" t="s">
        <v>229</v>
      </c>
      <c r="D63" s="16" t="s">
        <v>42</v>
      </c>
      <c r="E63" s="16" t="s">
        <v>8</v>
      </c>
      <c r="F63" s="17" t="s">
        <v>310</v>
      </c>
      <c r="G63" s="18" t="s">
        <v>296</v>
      </c>
      <c r="H63" s="14">
        <v>85000</v>
      </c>
      <c r="I63" s="15">
        <f>+'[1]CALCULOS ISR Y TSS'!J125</f>
        <v>8577.06</v>
      </c>
      <c r="J63" s="15">
        <v>50</v>
      </c>
      <c r="K63" s="31">
        <f>+'[1]CALCULOS ISR Y TSS'!E125</f>
        <v>2439.5</v>
      </c>
      <c r="L63" s="32">
        <f>+'[1]CALCULOS ISR Y TSS'!F125</f>
        <v>2584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f t="shared" si="2"/>
        <v>13650.56</v>
      </c>
      <c r="S63" s="15">
        <f t="shared" si="3"/>
        <v>71349.440000000002</v>
      </c>
    </row>
    <row r="64" spans="2:19" ht="21.95" customHeight="1" x14ac:dyDescent="0.3">
      <c r="B64" s="9">
        <v>51</v>
      </c>
      <c r="C64" s="16" t="s">
        <v>43</v>
      </c>
      <c r="D64" s="16" t="s">
        <v>44</v>
      </c>
      <c r="E64" s="16" t="s">
        <v>8</v>
      </c>
      <c r="F64" s="17" t="s">
        <v>310</v>
      </c>
      <c r="G64" s="18" t="s">
        <v>297</v>
      </c>
      <c r="H64" s="14">
        <v>60000</v>
      </c>
      <c r="I64" s="15">
        <f>+'[1]CALCULOS ISR Y TSS'!J126</f>
        <v>3486.65</v>
      </c>
      <c r="J64" s="15">
        <v>50</v>
      </c>
      <c r="K64" s="31">
        <f>+'[1]CALCULOS ISR Y TSS'!E126</f>
        <v>1722</v>
      </c>
      <c r="L64" s="32">
        <f>+'[1]CALCULOS ISR Y TSS'!F126</f>
        <v>1824</v>
      </c>
      <c r="M64" s="15">
        <v>0</v>
      </c>
      <c r="N64" s="15">
        <v>0</v>
      </c>
      <c r="O64" s="15">
        <v>0</v>
      </c>
      <c r="P64" s="15">
        <v>200</v>
      </c>
      <c r="Q64" s="15">
        <v>0</v>
      </c>
      <c r="R64" s="15">
        <f t="shared" si="2"/>
        <v>7282.65</v>
      </c>
      <c r="S64" s="15">
        <f t="shared" si="3"/>
        <v>52717.35</v>
      </c>
    </row>
    <row r="65" spans="2:19" ht="21.95" customHeight="1" x14ac:dyDescent="0.3">
      <c r="B65" s="9">
        <v>52</v>
      </c>
      <c r="C65" s="16" t="s">
        <v>231</v>
      </c>
      <c r="D65" s="16" t="s">
        <v>36</v>
      </c>
      <c r="E65" s="16" t="s">
        <v>8</v>
      </c>
      <c r="F65" s="17" t="s">
        <v>310</v>
      </c>
      <c r="G65" s="18" t="s">
        <v>296</v>
      </c>
      <c r="H65" s="14">
        <v>30000</v>
      </c>
      <c r="I65" s="15">
        <f>+'[1]CALCULOS ISR Y TSS'!J128</f>
        <v>0</v>
      </c>
      <c r="J65" s="15">
        <v>50</v>
      </c>
      <c r="K65" s="31">
        <f>+'[1]CALCULOS ISR Y TSS'!E128</f>
        <v>861</v>
      </c>
      <c r="L65" s="32">
        <f>+'[1]CALCULOS ISR Y TSS'!F128</f>
        <v>912</v>
      </c>
      <c r="M65" s="15">
        <v>0</v>
      </c>
      <c r="N65" s="15">
        <v>0</v>
      </c>
      <c r="O65" s="15">
        <v>0</v>
      </c>
      <c r="P65" s="15">
        <v>200</v>
      </c>
      <c r="Q65" s="15">
        <v>5320.07</v>
      </c>
      <c r="R65" s="15">
        <f t="shared" si="2"/>
        <v>7343.07</v>
      </c>
      <c r="S65" s="15">
        <f t="shared" si="3"/>
        <v>22656.93</v>
      </c>
    </row>
    <row r="66" spans="2:19" ht="21.95" customHeight="1" x14ac:dyDescent="0.3">
      <c r="B66" s="9">
        <v>53</v>
      </c>
      <c r="C66" s="16" t="s">
        <v>235</v>
      </c>
      <c r="D66" s="16" t="s">
        <v>236</v>
      </c>
      <c r="E66" s="16" t="s">
        <v>8</v>
      </c>
      <c r="F66" s="17" t="s">
        <v>310</v>
      </c>
      <c r="G66" s="18" t="s">
        <v>296</v>
      </c>
      <c r="H66" s="14">
        <v>65000</v>
      </c>
      <c r="I66" s="15">
        <f>+'[1]CALCULOS ISR Y TSS'!J133</f>
        <v>4084.46</v>
      </c>
      <c r="J66" s="15">
        <v>90</v>
      </c>
      <c r="K66" s="31">
        <f>+'[1]CALCULOS ISR Y TSS'!E133</f>
        <v>1865.5</v>
      </c>
      <c r="L66" s="32">
        <f>+'[1]CALCULOS ISR Y TSS'!F133</f>
        <v>1976</v>
      </c>
      <c r="M66" s="15">
        <v>1128.7619999999999</v>
      </c>
      <c r="N66" s="15">
        <f>1715.46</f>
        <v>1715.46</v>
      </c>
      <c r="O66" s="15">
        <v>0</v>
      </c>
      <c r="P66" s="15">
        <v>200</v>
      </c>
      <c r="Q66" s="15">
        <v>7000</v>
      </c>
      <c r="R66" s="15">
        <f t="shared" si="2"/>
        <v>18060.182000000001</v>
      </c>
      <c r="S66" s="15">
        <f t="shared" si="3"/>
        <v>46939.817999999999</v>
      </c>
    </row>
    <row r="67" spans="2:19" ht="21.95" customHeight="1" x14ac:dyDescent="0.3">
      <c r="B67" s="9">
        <v>54</v>
      </c>
      <c r="C67" s="16" t="s">
        <v>45</v>
      </c>
      <c r="D67" s="16" t="s">
        <v>13</v>
      </c>
      <c r="E67" s="16" t="s">
        <v>8</v>
      </c>
      <c r="F67" s="17" t="s">
        <v>310</v>
      </c>
      <c r="G67" s="18" t="s">
        <v>297</v>
      </c>
      <c r="H67" s="14">
        <v>25000</v>
      </c>
      <c r="I67" s="15">
        <f>+'[1]CALCULOS ISR Y TSS'!J137</f>
        <v>0</v>
      </c>
      <c r="J67" s="15">
        <v>90</v>
      </c>
      <c r="K67" s="31">
        <f>+'[1]CALCULOS ISR Y TSS'!E137</f>
        <v>717.5</v>
      </c>
      <c r="L67" s="32">
        <f>+'[1]CALCULOS ISR Y TSS'!F137</f>
        <v>760</v>
      </c>
      <c r="M67" s="15">
        <v>0</v>
      </c>
      <c r="N67" s="15">
        <v>0</v>
      </c>
      <c r="O67" s="15">
        <v>0</v>
      </c>
      <c r="P67" s="15">
        <v>200</v>
      </c>
      <c r="Q67" s="15">
        <v>0</v>
      </c>
      <c r="R67" s="15">
        <f t="shared" si="2"/>
        <v>1767.5</v>
      </c>
      <c r="S67" s="15">
        <f t="shared" si="3"/>
        <v>23232.5</v>
      </c>
    </row>
    <row r="68" spans="2:19" ht="21.95" customHeight="1" x14ac:dyDescent="0.3">
      <c r="B68" s="9">
        <v>55</v>
      </c>
      <c r="C68" s="16" t="s">
        <v>244</v>
      </c>
      <c r="D68" s="16" t="s">
        <v>44</v>
      </c>
      <c r="E68" s="16" t="s">
        <v>8</v>
      </c>
      <c r="F68" s="17" t="s">
        <v>310</v>
      </c>
      <c r="G68" s="18" t="s">
        <v>296</v>
      </c>
      <c r="H68" s="15">
        <v>65000</v>
      </c>
      <c r="I68" s="15">
        <f>+'[1]CALCULOS ISR Y TSS'!J143</f>
        <v>4427.55</v>
      </c>
      <c r="J68" s="15">
        <v>50</v>
      </c>
      <c r="K68" s="31">
        <f>+'[1]CALCULOS ISR Y TSS'!E143</f>
        <v>1865.5</v>
      </c>
      <c r="L68" s="32">
        <f>+'[1]CALCULOS ISR Y TSS'!F143</f>
        <v>1976</v>
      </c>
      <c r="M68" s="15">
        <v>0</v>
      </c>
      <c r="N68" s="15">
        <v>0</v>
      </c>
      <c r="O68" s="15">
        <v>0</v>
      </c>
      <c r="P68" s="15">
        <v>200</v>
      </c>
      <c r="Q68" s="15">
        <v>5000</v>
      </c>
      <c r="R68" s="15">
        <f t="shared" si="2"/>
        <v>13519.05</v>
      </c>
      <c r="S68" s="15">
        <f t="shared" si="3"/>
        <v>51480.95</v>
      </c>
    </row>
    <row r="69" spans="2:19" ht="21.95" customHeight="1" x14ac:dyDescent="0.3">
      <c r="B69" s="9">
        <v>56</v>
      </c>
      <c r="C69" s="16" t="s">
        <v>46</v>
      </c>
      <c r="D69" s="16" t="s">
        <v>44</v>
      </c>
      <c r="E69" s="16" t="s">
        <v>8</v>
      </c>
      <c r="F69" s="17" t="s">
        <v>310</v>
      </c>
      <c r="G69" s="18" t="s">
        <v>296</v>
      </c>
      <c r="H69" s="14">
        <v>65000</v>
      </c>
      <c r="I69" s="15">
        <f>+'[1]CALCULOS ISR Y TSS'!J155</f>
        <v>4427.55</v>
      </c>
      <c r="J69" s="15">
        <v>50</v>
      </c>
      <c r="K69" s="31">
        <f>+'[1]CALCULOS ISR Y TSS'!E155</f>
        <v>1865.5</v>
      </c>
      <c r="L69" s="32">
        <f>+'[1]CALCULOS ISR Y TSS'!F155</f>
        <v>1976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f t="shared" si="2"/>
        <v>8319.0499999999993</v>
      </c>
      <c r="S69" s="15">
        <f t="shared" si="3"/>
        <v>56680.95</v>
      </c>
    </row>
    <row r="70" spans="2:19" ht="21.95" customHeight="1" x14ac:dyDescent="0.3">
      <c r="B70" s="9">
        <v>57</v>
      </c>
      <c r="C70" s="16" t="s">
        <v>260</v>
      </c>
      <c r="D70" s="16" t="s">
        <v>44</v>
      </c>
      <c r="E70" s="16" t="s">
        <v>8</v>
      </c>
      <c r="F70" s="17" t="s">
        <v>310</v>
      </c>
      <c r="G70" s="18" t="s">
        <v>296</v>
      </c>
      <c r="H70" s="14">
        <v>60000</v>
      </c>
      <c r="I70" s="15">
        <f>+'[1]CALCULOS ISR Y TSS'!J171</f>
        <v>3486.65</v>
      </c>
      <c r="J70" s="15">
        <v>50</v>
      </c>
      <c r="K70" s="31">
        <f>+'[1]CALCULOS ISR Y TSS'!E171</f>
        <v>1722</v>
      </c>
      <c r="L70" s="32">
        <f>+'[1]CALCULOS ISR Y TSS'!F171</f>
        <v>1824</v>
      </c>
      <c r="M70" s="15">
        <v>4427.5450000000001</v>
      </c>
      <c r="N70" s="15">
        <v>0</v>
      </c>
      <c r="O70" s="15">
        <v>0</v>
      </c>
      <c r="P70" s="15">
        <v>0</v>
      </c>
      <c r="Q70" s="15">
        <v>0</v>
      </c>
      <c r="R70" s="15">
        <f t="shared" si="2"/>
        <v>11510.195</v>
      </c>
      <c r="S70" s="15">
        <f t="shared" si="3"/>
        <v>48489.805</v>
      </c>
    </row>
    <row r="71" spans="2:19" ht="21.95" customHeight="1" x14ac:dyDescent="0.3">
      <c r="B71" s="9">
        <v>58</v>
      </c>
      <c r="C71" s="10" t="s">
        <v>363</v>
      </c>
      <c r="D71" s="16" t="s">
        <v>364</v>
      </c>
      <c r="E71" s="16" t="s">
        <v>8</v>
      </c>
      <c r="F71" s="11" t="s">
        <v>365</v>
      </c>
      <c r="G71" s="18" t="s">
        <v>297</v>
      </c>
      <c r="H71" s="14">
        <v>200000</v>
      </c>
      <c r="I71" s="15">
        <f>+'[1]CALCULOS ISR Y TSS'!J206</f>
        <v>35677.15</v>
      </c>
      <c r="J71" s="15">
        <v>50</v>
      </c>
      <c r="K71" s="31">
        <f>+'[1]CALCULOS ISR Y TSS'!E206</f>
        <v>5740</v>
      </c>
      <c r="L71" s="32">
        <f>+'[1]CALCULOS ISR Y TSS'!F206</f>
        <v>5883.16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f t="shared" si="2"/>
        <v>47350.31</v>
      </c>
      <c r="S71" s="15">
        <f t="shared" si="3"/>
        <v>152649.69</v>
      </c>
    </row>
    <row r="72" spans="2:19" ht="21.95" customHeight="1" x14ac:dyDescent="0.3">
      <c r="B72" s="9">
        <v>59</v>
      </c>
      <c r="C72" s="11" t="s">
        <v>154</v>
      </c>
      <c r="D72" s="11" t="s">
        <v>49</v>
      </c>
      <c r="E72" s="12" t="s">
        <v>8</v>
      </c>
      <c r="F72" s="11" t="s">
        <v>365</v>
      </c>
      <c r="G72" s="13" t="s">
        <v>297</v>
      </c>
      <c r="H72" s="14">
        <v>42000</v>
      </c>
      <c r="I72" s="15">
        <f>+'[1]CALCULOS ISR Y TSS'!J27</f>
        <v>724.92</v>
      </c>
      <c r="J72" s="15">
        <v>90</v>
      </c>
      <c r="K72" s="31">
        <f>+'[1]CALCULOS ISR Y TSS'!E27</f>
        <v>1205.4000000000001</v>
      </c>
      <c r="L72" s="32">
        <f>+'[1]CALCULOS ISR Y TSS'!F27</f>
        <v>1276.8</v>
      </c>
      <c r="M72" s="15">
        <v>0</v>
      </c>
      <c r="N72" s="15">
        <v>0</v>
      </c>
      <c r="O72" s="15">
        <v>0</v>
      </c>
      <c r="P72" s="15">
        <v>200</v>
      </c>
      <c r="Q72" s="15">
        <v>1000</v>
      </c>
      <c r="R72" s="15">
        <f t="shared" si="2"/>
        <v>4497.12</v>
      </c>
      <c r="S72" s="15">
        <f t="shared" si="3"/>
        <v>37502.879999999997</v>
      </c>
    </row>
    <row r="73" spans="2:19" ht="21.95" customHeight="1" x14ac:dyDescent="0.3">
      <c r="B73" s="9">
        <v>60</v>
      </c>
      <c r="C73" s="11" t="s">
        <v>158</v>
      </c>
      <c r="D73" s="11" t="s">
        <v>49</v>
      </c>
      <c r="E73" s="12" t="s">
        <v>11</v>
      </c>
      <c r="F73" s="11" t="s">
        <v>365</v>
      </c>
      <c r="G73" s="13" t="s">
        <v>297</v>
      </c>
      <c r="H73" s="14">
        <v>47000</v>
      </c>
      <c r="I73" s="15">
        <f>+'[1]CALCULOS ISR Y TSS'!J31</f>
        <v>1173.28</v>
      </c>
      <c r="J73" s="15">
        <v>130</v>
      </c>
      <c r="K73" s="31">
        <f>+'[1]CALCULOS ISR Y TSS'!E31</f>
        <v>1348.9</v>
      </c>
      <c r="L73" s="32">
        <f>+'[1]CALCULOS ISR Y TSS'!F31</f>
        <v>1428.8</v>
      </c>
      <c r="M73" s="15">
        <v>1693.1429999999998</v>
      </c>
      <c r="N73" s="15">
        <f>1715.46</f>
        <v>1715.46</v>
      </c>
      <c r="O73" s="15">
        <v>0</v>
      </c>
      <c r="P73" s="15">
        <v>200</v>
      </c>
      <c r="Q73" s="15">
        <v>14295.15</v>
      </c>
      <c r="R73" s="15">
        <f t="shared" si="2"/>
        <v>21984.733</v>
      </c>
      <c r="S73" s="15">
        <f t="shared" si="3"/>
        <v>25015.267</v>
      </c>
    </row>
    <row r="74" spans="2:19" ht="21.95" customHeight="1" x14ac:dyDescent="0.3">
      <c r="B74" s="9">
        <v>61</v>
      </c>
      <c r="C74" s="11" t="s">
        <v>183</v>
      </c>
      <c r="D74" s="11" t="s">
        <v>268</v>
      </c>
      <c r="E74" s="12" t="s">
        <v>8</v>
      </c>
      <c r="F74" s="11" t="s">
        <v>365</v>
      </c>
      <c r="G74" s="13" t="s">
        <v>297</v>
      </c>
      <c r="H74" s="14">
        <v>100000</v>
      </c>
      <c r="I74" s="15">
        <f>+'[1]CALCULOS ISR Y TSS'!J60</f>
        <v>11676.57</v>
      </c>
      <c r="J74" s="15">
        <v>90</v>
      </c>
      <c r="K74" s="31">
        <f>+'[1]CALCULOS ISR Y TSS'!E60</f>
        <v>2870</v>
      </c>
      <c r="L74" s="32">
        <f>+'[1]CALCULOS ISR Y TSS'!F60</f>
        <v>3040</v>
      </c>
      <c r="M74" s="15">
        <v>2518.9634999999998</v>
      </c>
      <c r="N74" s="15">
        <f>1715.46</f>
        <v>1715.46</v>
      </c>
      <c r="O74" s="15">
        <v>0</v>
      </c>
      <c r="P74" s="15">
        <v>200</v>
      </c>
      <c r="Q74" s="15">
        <v>6676.25</v>
      </c>
      <c r="R74" s="15">
        <f t="shared" si="2"/>
        <v>28787.243499999997</v>
      </c>
      <c r="S74" s="15">
        <f t="shared" si="3"/>
        <v>71212.756500000003</v>
      </c>
    </row>
    <row r="75" spans="2:19" ht="21.95" customHeight="1" x14ac:dyDescent="0.3">
      <c r="B75" s="9">
        <v>62</v>
      </c>
      <c r="C75" s="16" t="s">
        <v>51</v>
      </c>
      <c r="D75" s="16" t="s">
        <v>52</v>
      </c>
      <c r="E75" s="16" t="s">
        <v>8</v>
      </c>
      <c r="F75" s="17" t="s">
        <v>365</v>
      </c>
      <c r="G75" s="18" t="s">
        <v>296</v>
      </c>
      <c r="H75" s="14">
        <v>50000</v>
      </c>
      <c r="I75" s="15">
        <f>+'[1]CALCULOS ISR Y TSS'!J148</f>
        <v>1854</v>
      </c>
      <c r="J75" s="15">
        <v>50</v>
      </c>
      <c r="K75" s="31">
        <f>+'[1]CALCULOS ISR Y TSS'!E148</f>
        <v>1435</v>
      </c>
      <c r="L75" s="32">
        <f>+'[1]CALCULOS ISR Y TSS'!F148</f>
        <v>1520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f t="shared" si="2"/>
        <v>4859</v>
      </c>
      <c r="S75" s="15">
        <f t="shared" si="3"/>
        <v>45141</v>
      </c>
    </row>
    <row r="76" spans="2:19" ht="21.95" customHeight="1" x14ac:dyDescent="0.3">
      <c r="B76" s="9">
        <v>63</v>
      </c>
      <c r="C76" s="16" t="s">
        <v>263</v>
      </c>
      <c r="D76" s="16" t="s">
        <v>49</v>
      </c>
      <c r="E76" s="16" t="s">
        <v>8</v>
      </c>
      <c r="F76" s="17" t="s">
        <v>365</v>
      </c>
      <c r="G76" s="18" t="s">
        <v>297</v>
      </c>
      <c r="H76" s="14">
        <v>35000</v>
      </c>
      <c r="I76" s="15">
        <f>+'[1]CALCULOS ISR Y TSS'!J178</f>
        <v>0</v>
      </c>
      <c r="J76" s="15">
        <v>50</v>
      </c>
      <c r="K76" s="31">
        <f>+'[1]CALCULOS ISR Y TSS'!E178</f>
        <v>1004.5</v>
      </c>
      <c r="L76" s="32">
        <f>+'[1]CALCULOS ISR Y TSS'!F178</f>
        <v>1064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f t="shared" si="2"/>
        <v>2118.5</v>
      </c>
      <c r="S76" s="15">
        <f t="shared" si="3"/>
        <v>32881.5</v>
      </c>
    </row>
    <row r="77" spans="2:19" ht="21.95" customHeight="1" x14ac:dyDescent="0.3">
      <c r="B77" s="9">
        <v>64</v>
      </c>
      <c r="C77" s="19" t="s">
        <v>200</v>
      </c>
      <c r="D77" s="16" t="s">
        <v>48</v>
      </c>
      <c r="E77" s="16" t="s">
        <v>8</v>
      </c>
      <c r="F77" s="17" t="s">
        <v>366</v>
      </c>
      <c r="G77" s="18" t="s">
        <v>297</v>
      </c>
      <c r="H77" s="14">
        <v>32000</v>
      </c>
      <c r="I77" s="15">
        <f>+'[1]CALCULOS ISR Y TSS'!J81</f>
        <v>0</v>
      </c>
      <c r="J77" s="15">
        <v>50</v>
      </c>
      <c r="K77" s="31">
        <f>+'[1]CALCULOS ISR Y TSS'!E81</f>
        <v>918.4</v>
      </c>
      <c r="L77" s="32">
        <f>+'[1]CALCULOS ISR Y TSS'!F81</f>
        <v>972.8</v>
      </c>
      <c r="M77" s="15">
        <v>0</v>
      </c>
      <c r="N77" s="15">
        <v>0</v>
      </c>
      <c r="O77" s="15">
        <v>0</v>
      </c>
      <c r="P77" s="15">
        <v>200</v>
      </c>
      <c r="Q77" s="15">
        <v>5519.65</v>
      </c>
      <c r="R77" s="15">
        <f t="shared" si="2"/>
        <v>7660.8499999999995</v>
      </c>
      <c r="S77" s="15">
        <f t="shared" si="3"/>
        <v>24339.15</v>
      </c>
    </row>
    <row r="78" spans="2:19" ht="21.95" customHeight="1" x14ac:dyDescent="0.3">
      <c r="B78" s="9">
        <v>65</v>
      </c>
      <c r="C78" s="19" t="s">
        <v>201</v>
      </c>
      <c r="D78" s="16" t="s">
        <v>48</v>
      </c>
      <c r="E78" s="16" t="s">
        <v>8</v>
      </c>
      <c r="F78" s="17" t="s">
        <v>366</v>
      </c>
      <c r="G78" s="18" t="s">
        <v>297</v>
      </c>
      <c r="H78" s="14">
        <v>32000</v>
      </c>
      <c r="I78" s="15">
        <f>+'[1]CALCULOS ISR Y TSS'!J83</f>
        <v>0</v>
      </c>
      <c r="J78" s="15">
        <v>50</v>
      </c>
      <c r="K78" s="31">
        <f>+'[1]CALCULOS ISR Y TSS'!E83</f>
        <v>918.4</v>
      </c>
      <c r="L78" s="32">
        <f>+'[1]CALCULOS ISR Y TSS'!F83</f>
        <v>972.8</v>
      </c>
      <c r="M78" s="15">
        <v>0</v>
      </c>
      <c r="N78" s="15">
        <v>0</v>
      </c>
      <c r="O78" s="15">
        <v>0</v>
      </c>
      <c r="P78" s="15">
        <v>200</v>
      </c>
      <c r="Q78" s="15">
        <v>7001.83</v>
      </c>
      <c r="R78" s="15">
        <f t="shared" ref="R78:R109" si="4">SUM(I78:Q78)</f>
        <v>9143.0299999999988</v>
      </c>
      <c r="S78" s="15">
        <f t="shared" ref="S78:S109" si="5">+H78-R78</f>
        <v>22856.97</v>
      </c>
    </row>
    <row r="79" spans="2:19" ht="21.95" customHeight="1" x14ac:dyDescent="0.3">
      <c r="B79" s="9">
        <v>66</v>
      </c>
      <c r="C79" s="16" t="s">
        <v>213</v>
      </c>
      <c r="D79" s="16" t="s">
        <v>67</v>
      </c>
      <c r="E79" s="16" t="s">
        <v>8</v>
      </c>
      <c r="F79" s="17" t="s">
        <v>366</v>
      </c>
      <c r="G79" s="18" t="s">
        <v>297</v>
      </c>
      <c r="H79" s="14">
        <v>42000</v>
      </c>
      <c r="I79" s="15">
        <f>+'[1]CALCULOS ISR Y TSS'!J95</f>
        <v>724.92</v>
      </c>
      <c r="J79" s="15">
        <v>50</v>
      </c>
      <c r="K79" s="31">
        <f>+'[1]CALCULOS ISR Y TSS'!E95</f>
        <v>1205.4000000000001</v>
      </c>
      <c r="L79" s="32">
        <f>+'[1]CALCULOS ISR Y TSS'!F95</f>
        <v>1276.8</v>
      </c>
      <c r="M79" s="15">
        <v>0</v>
      </c>
      <c r="N79" s="15">
        <v>0</v>
      </c>
      <c r="O79" s="15">
        <v>0</v>
      </c>
      <c r="P79" s="15">
        <v>200</v>
      </c>
      <c r="Q79" s="15">
        <v>5000</v>
      </c>
      <c r="R79" s="15">
        <f t="shared" si="4"/>
        <v>8457.119999999999</v>
      </c>
      <c r="S79" s="15">
        <f t="shared" si="5"/>
        <v>33542.880000000005</v>
      </c>
    </row>
    <row r="80" spans="2:19" ht="21.95" customHeight="1" x14ac:dyDescent="0.3">
      <c r="B80" s="9">
        <v>67</v>
      </c>
      <c r="C80" s="16" t="s">
        <v>50</v>
      </c>
      <c r="D80" s="16" t="s">
        <v>36</v>
      </c>
      <c r="E80" s="16" t="s">
        <v>8</v>
      </c>
      <c r="F80" s="17" t="s">
        <v>366</v>
      </c>
      <c r="G80" s="18" t="s">
        <v>297</v>
      </c>
      <c r="H80" s="14">
        <v>30000</v>
      </c>
      <c r="I80" s="15">
        <f>+'[1]CALCULOS ISR Y TSS'!J131</f>
        <v>0</v>
      </c>
      <c r="J80" s="15">
        <v>50</v>
      </c>
      <c r="K80" s="31">
        <f>+'[1]CALCULOS ISR Y TSS'!E131</f>
        <v>861</v>
      </c>
      <c r="L80" s="32">
        <f>+'[1]CALCULOS ISR Y TSS'!F131</f>
        <v>912</v>
      </c>
      <c r="M80" s="15">
        <v>0</v>
      </c>
      <c r="N80" s="15">
        <v>0</v>
      </c>
      <c r="O80" s="15">
        <v>0</v>
      </c>
      <c r="P80" s="15">
        <v>200</v>
      </c>
      <c r="Q80" s="15">
        <v>0</v>
      </c>
      <c r="R80" s="15">
        <f t="shared" si="4"/>
        <v>2023</v>
      </c>
      <c r="S80" s="15">
        <f t="shared" si="5"/>
        <v>27977</v>
      </c>
    </row>
    <row r="81" spans="2:19" ht="21.95" customHeight="1" x14ac:dyDescent="0.3">
      <c r="B81" s="9">
        <v>68</v>
      </c>
      <c r="C81" s="11" t="s">
        <v>166</v>
      </c>
      <c r="D81" s="11" t="s">
        <v>317</v>
      </c>
      <c r="E81" s="12" t="s">
        <v>11</v>
      </c>
      <c r="F81" s="11" t="s">
        <v>316</v>
      </c>
      <c r="G81" s="13" t="s">
        <v>297</v>
      </c>
      <c r="H81" s="14">
        <v>200000</v>
      </c>
      <c r="I81" s="15">
        <f>+'[1]CALCULOS ISR Y TSS'!J39</f>
        <v>35677.15</v>
      </c>
      <c r="J81" s="15">
        <v>90</v>
      </c>
      <c r="K81" s="31">
        <f>+'[1]CALCULOS ISR Y TSS'!E39</f>
        <v>5740</v>
      </c>
      <c r="L81" s="32">
        <f>+'[1]CALCULOS ISR Y TSS'!F39</f>
        <v>5883.16</v>
      </c>
      <c r="M81" s="15">
        <v>1128.7619999999999</v>
      </c>
      <c r="N81" s="15">
        <v>0</v>
      </c>
      <c r="O81" s="15">
        <v>0</v>
      </c>
      <c r="P81" s="15">
        <v>200</v>
      </c>
      <c r="Q81" s="15">
        <v>5565.82</v>
      </c>
      <c r="R81" s="15">
        <f t="shared" si="4"/>
        <v>54284.892</v>
      </c>
      <c r="S81" s="15">
        <f t="shared" si="5"/>
        <v>145715.10800000001</v>
      </c>
    </row>
    <row r="82" spans="2:19" ht="21.95" customHeight="1" x14ac:dyDescent="0.3">
      <c r="B82" s="9">
        <v>69</v>
      </c>
      <c r="C82" s="11" t="s">
        <v>27</v>
      </c>
      <c r="D82" s="11" t="s">
        <v>18</v>
      </c>
      <c r="E82" s="12" t="s">
        <v>8</v>
      </c>
      <c r="F82" s="11" t="s">
        <v>316</v>
      </c>
      <c r="G82" s="13" t="s">
        <v>296</v>
      </c>
      <c r="H82" s="14">
        <v>32000</v>
      </c>
      <c r="I82" s="15">
        <f>+'[1]CALCULOS ISR Y TSS'!J35</f>
        <v>0</v>
      </c>
      <c r="J82" s="15">
        <v>90</v>
      </c>
      <c r="K82" s="31">
        <f>+'[1]CALCULOS ISR Y TSS'!E35</f>
        <v>918.4</v>
      </c>
      <c r="L82" s="32">
        <f>+'[1]CALCULOS ISR Y TSS'!F35</f>
        <v>972.8</v>
      </c>
      <c r="M82" s="15">
        <v>2257.5239999999999</v>
      </c>
      <c r="N82" s="15">
        <v>0</v>
      </c>
      <c r="O82" s="15">
        <v>0</v>
      </c>
      <c r="P82" s="15">
        <v>200</v>
      </c>
      <c r="Q82" s="15">
        <v>9158.1899999999987</v>
      </c>
      <c r="R82" s="15">
        <f t="shared" si="4"/>
        <v>13596.913999999999</v>
      </c>
      <c r="S82" s="15">
        <f t="shared" si="5"/>
        <v>18403.086000000003</v>
      </c>
    </row>
    <row r="83" spans="2:19" ht="21.95" customHeight="1" x14ac:dyDescent="0.3">
      <c r="B83" s="9">
        <v>70</v>
      </c>
      <c r="C83" s="16" t="s">
        <v>223</v>
      </c>
      <c r="D83" s="16" t="s">
        <v>32</v>
      </c>
      <c r="E83" s="16" t="s">
        <v>8</v>
      </c>
      <c r="F83" s="17" t="s">
        <v>316</v>
      </c>
      <c r="G83" s="18" t="s">
        <v>296</v>
      </c>
      <c r="H83" s="14">
        <v>65000</v>
      </c>
      <c r="I83" s="15">
        <f>+'[1]CALCULOS ISR Y TSS'!J109</f>
        <v>4427.55</v>
      </c>
      <c r="J83" s="15">
        <v>50</v>
      </c>
      <c r="K83" s="31">
        <f>+'[1]CALCULOS ISR Y TSS'!E109</f>
        <v>1865.5</v>
      </c>
      <c r="L83" s="32">
        <f>+'[1]CALCULOS ISR Y TSS'!F109</f>
        <v>1976</v>
      </c>
      <c r="M83" s="15">
        <v>0</v>
      </c>
      <c r="N83" s="15">
        <v>0</v>
      </c>
      <c r="O83" s="15">
        <v>0</v>
      </c>
      <c r="P83" s="15">
        <v>200</v>
      </c>
      <c r="Q83" s="15">
        <v>6764.58</v>
      </c>
      <c r="R83" s="15">
        <f t="shared" si="4"/>
        <v>15283.63</v>
      </c>
      <c r="S83" s="15">
        <f t="shared" si="5"/>
        <v>49716.37</v>
      </c>
    </row>
    <row r="84" spans="2:19" ht="21.95" customHeight="1" x14ac:dyDescent="0.3">
      <c r="B84" s="9">
        <v>71</v>
      </c>
      <c r="C84" s="16" t="s">
        <v>246</v>
      </c>
      <c r="D84" s="16" t="s">
        <v>18</v>
      </c>
      <c r="E84" s="16" t="s">
        <v>8</v>
      </c>
      <c r="F84" s="17" t="s">
        <v>316</v>
      </c>
      <c r="G84" s="18" t="s">
        <v>296</v>
      </c>
      <c r="H84" s="14">
        <v>32000</v>
      </c>
      <c r="I84" s="15">
        <f>+'[1]CALCULOS ISR Y TSS'!J146</f>
        <v>0</v>
      </c>
      <c r="J84" s="15">
        <v>50</v>
      </c>
      <c r="K84" s="31">
        <f>+'[1]CALCULOS ISR Y TSS'!E146</f>
        <v>918.4</v>
      </c>
      <c r="L84" s="32">
        <f>+'[1]CALCULOS ISR Y TSS'!F146</f>
        <v>972.8</v>
      </c>
      <c r="M84" s="15">
        <v>0</v>
      </c>
      <c r="N84" s="15">
        <v>0</v>
      </c>
      <c r="O84" s="15">
        <v>0</v>
      </c>
      <c r="P84" s="15">
        <v>200</v>
      </c>
      <c r="Q84" s="15">
        <v>0</v>
      </c>
      <c r="R84" s="15">
        <f t="shared" si="4"/>
        <v>2141.1999999999998</v>
      </c>
      <c r="S84" s="15">
        <f t="shared" si="5"/>
        <v>29858.799999999999</v>
      </c>
    </row>
    <row r="85" spans="2:19" ht="21.95" customHeight="1" x14ac:dyDescent="0.3">
      <c r="B85" s="9">
        <v>72</v>
      </c>
      <c r="C85" s="16" t="s">
        <v>348</v>
      </c>
      <c r="D85" s="16" t="s">
        <v>349</v>
      </c>
      <c r="E85" s="16" t="s">
        <v>8</v>
      </c>
      <c r="F85" s="17" t="s">
        <v>350</v>
      </c>
      <c r="G85" s="18" t="s">
        <v>296</v>
      </c>
      <c r="H85" s="14">
        <v>200000</v>
      </c>
      <c r="I85" s="15">
        <f>+'[1]CALCULOS ISR Y TSS'!J202</f>
        <v>35677.15</v>
      </c>
      <c r="J85" s="15">
        <v>50</v>
      </c>
      <c r="K85" s="31">
        <f>+'[1]CALCULOS ISR Y TSS'!E202</f>
        <v>5740</v>
      </c>
      <c r="L85" s="32">
        <f>+'[1]CALCULOS ISR Y TSS'!F202</f>
        <v>5883.16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f t="shared" si="4"/>
        <v>47350.31</v>
      </c>
      <c r="S85" s="15">
        <f t="shared" si="5"/>
        <v>152649.69</v>
      </c>
    </row>
    <row r="86" spans="2:19" ht="21.95" customHeight="1" x14ac:dyDescent="0.3">
      <c r="B86" s="9">
        <v>73</v>
      </c>
      <c r="C86" s="11" t="s">
        <v>56</v>
      </c>
      <c r="D86" s="11" t="s">
        <v>57</v>
      </c>
      <c r="E86" s="12" t="s">
        <v>8</v>
      </c>
      <c r="F86" s="11" t="s">
        <v>350</v>
      </c>
      <c r="G86" s="13" t="s">
        <v>296</v>
      </c>
      <c r="H86" s="14">
        <v>70000</v>
      </c>
      <c r="I86" s="15">
        <f>+'[1]CALCULOS ISR Y TSS'!J67</f>
        <v>5368.45</v>
      </c>
      <c r="J86" s="15">
        <v>50</v>
      </c>
      <c r="K86" s="31">
        <f>+'[1]CALCULOS ISR Y TSS'!E67</f>
        <v>2009</v>
      </c>
      <c r="L86" s="32">
        <f>+'[1]CALCULOS ISR Y TSS'!F67</f>
        <v>2128</v>
      </c>
      <c r="M86" s="15">
        <v>31576.501499999995</v>
      </c>
      <c r="N86" s="15">
        <v>0</v>
      </c>
      <c r="O86" s="15">
        <v>0</v>
      </c>
      <c r="P86" s="15">
        <v>0</v>
      </c>
      <c r="Q86" s="15">
        <v>0</v>
      </c>
      <c r="R86" s="15">
        <f t="shared" si="4"/>
        <v>41131.951499999996</v>
      </c>
      <c r="S86" s="15">
        <f t="shared" si="5"/>
        <v>28868.048500000004</v>
      </c>
    </row>
    <row r="87" spans="2:19" ht="21.95" customHeight="1" x14ac:dyDescent="0.3">
      <c r="B87" s="9">
        <v>74</v>
      </c>
      <c r="C87" s="16" t="s">
        <v>206</v>
      </c>
      <c r="D87" s="16" t="s">
        <v>31</v>
      </c>
      <c r="E87" s="16" t="s">
        <v>8</v>
      </c>
      <c r="F87" s="17" t="s">
        <v>350</v>
      </c>
      <c r="G87" s="18" t="s">
        <v>296</v>
      </c>
      <c r="H87" s="14">
        <v>65000</v>
      </c>
      <c r="I87" s="15">
        <f>+'[1]CALCULOS ISR Y TSS'!J89</f>
        <v>4427.55</v>
      </c>
      <c r="J87" s="15">
        <v>50</v>
      </c>
      <c r="K87" s="31">
        <f>+'[1]CALCULOS ISR Y TSS'!E89</f>
        <v>1865.5</v>
      </c>
      <c r="L87" s="32">
        <f>+'[1]CALCULOS ISR Y TSS'!F89</f>
        <v>1976</v>
      </c>
      <c r="M87" s="15">
        <v>2216.0219999999999</v>
      </c>
      <c r="N87" s="15">
        <v>0</v>
      </c>
      <c r="O87" s="15">
        <v>0</v>
      </c>
      <c r="P87" s="15">
        <v>200</v>
      </c>
      <c r="Q87" s="15">
        <v>0</v>
      </c>
      <c r="R87" s="15">
        <f t="shared" si="4"/>
        <v>10735.072</v>
      </c>
      <c r="S87" s="15">
        <f t="shared" si="5"/>
        <v>54264.928</v>
      </c>
    </row>
    <row r="88" spans="2:19" ht="21.95" customHeight="1" x14ac:dyDescent="0.3">
      <c r="B88" s="9">
        <v>75</v>
      </c>
      <c r="C88" s="16" t="s">
        <v>138</v>
      </c>
      <c r="D88" s="16" t="s">
        <v>31</v>
      </c>
      <c r="E88" s="16" t="s">
        <v>8</v>
      </c>
      <c r="F88" s="17" t="s">
        <v>350</v>
      </c>
      <c r="G88" s="18" t="s">
        <v>296</v>
      </c>
      <c r="H88" s="14">
        <v>85000</v>
      </c>
      <c r="I88" s="15">
        <f>+'[1]CALCULOS ISR Y TSS'!J107</f>
        <v>8577.06</v>
      </c>
      <c r="J88" s="15">
        <v>50</v>
      </c>
      <c r="K88" s="31">
        <f>+'[1]CALCULOS ISR Y TSS'!E107</f>
        <v>2439.5</v>
      </c>
      <c r="L88" s="32">
        <f>+'[1]CALCULOS ISR Y TSS'!F107</f>
        <v>2584</v>
      </c>
      <c r="M88" s="15">
        <v>0</v>
      </c>
      <c r="N88" s="15">
        <v>0</v>
      </c>
      <c r="O88" s="15">
        <v>0</v>
      </c>
      <c r="P88" s="15">
        <v>200</v>
      </c>
      <c r="Q88" s="15">
        <v>5000</v>
      </c>
      <c r="R88" s="15">
        <f t="shared" si="4"/>
        <v>18850.559999999998</v>
      </c>
      <c r="S88" s="15">
        <f t="shared" si="5"/>
        <v>66149.440000000002</v>
      </c>
    </row>
    <row r="89" spans="2:19" ht="21.95" customHeight="1" x14ac:dyDescent="0.3">
      <c r="B89" s="9">
        <v>76</v>
      </c>
      <c r="C89" s="16" t="s">
        <v>58</v>
      </c>
      <c r="D89" s="16" t="s">
        <v>31</v>
      </c>
      <c r="E89" s="16" t="s">
        <v>8</v>
      </c>
      <c r="F89" s="17" t="s">
        <v>351</v>
      </c>
      <c r="G89" s="18" t="s">
        <v>297</v>
      </c>
      <c r="H89" s="14">
        <v>65000</v>
      </c>
      <c r="I89" s="15">
        <f>+'[1]CALCULOS ISR Y TSS'!J112</f>
        <v>4427.55</v>
      </c>
      <c r="J89" s="15">
        <v>50</v>
      </c>
      <c r="K89" s="31">
        <f>+'[1]CALCULOS ISR Y TSS'!E112</f>
        <v>1865.5</v>
      </c>
      <c r="L89" s="32">
        <f>+'[1]CALCULOS ISR Y TSS'!F112</f>
        <v>1976</v>
      </c>
      <c r="M89" s="15">
        <v>0</v>
      </c>
      <c r="N89" s="15">
        <v>0</v>
      </c>
      <c r="O89" s="15">
        <v>0</v>
      </c>
      <c r="P89" s="15">
        <v>200</v>
      </c>
      <c r="Q89" s="15">
        <v>0</v>
      </c>
      <c r="R89" s="15">
        <f t="shared" si="4"/>
        <v>8519.0499999999993</v>
      </c>
      <c r="S89" s="15">
        <f t="shared" si="5"/>
        <v>56480.95</v>
      </c>
    </row>
    <row r="90" spans="2:19" ht="21.95" customHeight="1" x14ac:dyDescent="0.3">
      <c r="B90" s="9">
        <v>77</v>
      </c>
      <c r="C90" s="16" t="s">
        <v>59</v>
      </c>
      <c r="D90" s="16" t="s">
        <v>352</v>
      </c>
      <c r="E90" s="16" t="s">
        <v>8</v>
      </c>
      <c r="F90" s="17" t="s">
        <v>353</v>
      </c>
      <c r="G90" s="18" t="s">
        <v>296</v>
      </c>
      <c r="H90" s="14">
        <v>170000</v>
      </c>
      <c r="I90" s="15">
        <f>+'[1]CALCULOS ISR Y TSS'!J118</f>
        <v>27713.46</v>
      </c>
      <c r="J90" s="15">
        <v>50</v>
      </c>
      <c r="K90" s="31">
        <f>+'[1]CALCULOS ISR Y TSS'!E118</f>
        <v>4879</v>
      </c>
      <c r="L90" s="32">
        <f>+'[1]CALCULOS ISR Y TSS'!F118</f>
        <v>5168</v>
      </c>
      <c r="M90" s="15">
        <v>5812.5349999999999</v>
      </c>
      <c r="N90" s="15">
        <f>(1715.46*2)</f>
        <v>3430.92</v>
      </c>
      <c r="O90" s="15">
        <v>0</v>
      </c>
      <c r="P90" s="15">
        <v>200</v>
      </c>
      <c r="Q90" s="15">
        <v>0</v>
      </c>
      <c r="R90" s="15">
        <f t="shared" si="4"/>
        <v>47253.914999999994</v>
      </c>
      <c r="S90" s="15">
        <f t="shared" si="5"/>
        <v>122746.08500000001</v>
      </c>
    </row>
    <row r="91" spans="2:19" ht="21.95" customHeight="1" x14ac:dyDescent="0.3">
      <c r="B91" s="9">
        <v>78</v>
      </c>
      <c r="C91" s="16" t="s">
        <v>209</v>
      </c>
      <c r="D91" s="16" t="s">
        <v>210</v>
      </c>
      <c r="E91" s="16" t="s">
        <v>8</v>
      </c>
      <c r="F91" s="17" t="s">
        <v>211</v>
      </c>
      <c r="G91" s="18" t="s">
        <v>297</v>
      </c>
      <c r="H91" s="14">
        <v>115000</v>
      </c>
      <c r="I91" s="15">
        <f>+'[1]CALCULOS ISR Y TSS'!J92</f>
        <v>15633.81</v>
      </c>
      <c r="J91" s="15">
        <v>50</v>
      </c>
      <c r="K91" s="31">
        <f>+'[1]CALCULOS ISR Y TSS'!E92</f>
        <v>3300.5</v>
      </c>
      <c r="L91" s="32">
        <f>+'[1]CALCULOS ISR Y TSS'!F92</f>
        <v>3496</v>
      </c>
      <c r="M91" s="15">
        <v>3315.13</v>
      </c>
      <c r="N91" s="15">
        <v>0</v>
      </c>
      <c r="O91" s="15">
        <v>0</v>
      </c>
      <c r="P91" s="15">
        <v>0</v>
      </c>
      <c r="Q91" s="15">
        <v>0</v>
      </c>
      <c r="R91" s="15">
        <f t="shared" si="4"/>
        <v>25795.439999999999</v>
      </c>
      <c r="S91" s="15">
        <f t="shared" si="5"/>
        <v>89204.56</v>
      </c>
    </row>
    <row r="92" spans="2:19" ht="21.95" customHeight="1" x14ac:dyDescent="0.3">
      <c r="B92" s="9">
        <v>79</v>
      </c>
      <c r="C92" s="16" t="s">
        <v>302</v>
      </c>
      <c r="D92" s="16" t="s">
        <v>301</v>
      </c>
      <c r="E92" s="16" t="s">
        <v>8</v>
      </c>
      <c r="F92" s="17" t="s">
        <v>300</v>
      </c>
      <c r="G92" s="18" t="s">
        <v>297</v>
      </c>
      <c r="H92" s="14">
        <v>170000</v>
      </c>
      <c r="I92" s="15">
        <f>+'[1]CALCULOS ISR Y TSS'!J197</f>
        <v>27713.386791666668</v>
      </c>
      <c r="J92" s="15">
        <v>50</v>
      </c>
      <c r="K92" s="31">
        <f>+'[1]CALCULOS ISR Y TSS'!E197</f>
        <v>4879</v>
      </c>
      <c r="L92" s="32">
        <f>+'[1]CALCULOS ISR Y TSS'!F197</f>
        <v>5168</v>
      </c>
      <c r="M92" s="15">
        <v>0</v>
      </c>
      <c r="N92" s="15">
        <f>1715.46*2</f>
        <v>3430.92</v>
      </c>
      <c r="O92" s="15">
        <v>0</v>
      </c>
      <c r="P92" s="15">
        <v>0</v>
      </c>
      <c r="Q92" s="15">
        <v>0</v>
      </c>
      <c r="R92" s="15">
        <f t="shared" si="4"/>
        <v>41241.306791666662</v>
      </c>
      <c r="S92" s="15">
        <f t="shared" si="5"/>
        <v>128758.69320833334</v>
      </c>
    </row>
    <row r="93" spans="2:19" ht="21.95" customHeight="1" x14ac:dyDescent="0.3">
      <c r="B93" s="9">
        <v>80</v>
      </c>
      <c r="C93" s="11" t="s">
        <v>60</v>
      </c>
      <c r="D93" s="11" t="s">
        <v>61</v>
      </c>
      <c r="E93" s="12" t="s">
        <v>11</v>
      </c>
      <c r="F93" s="11" t="s">
        <v>300</v>
      </c>
      <c r="G93" s="13" t="s">
        <v>296</v>
      </c>
      <c r="H93" s="14">
        <v>85000</v>
      </c>
      <c r="I93" s="15">
        <f>+'[1]CALCULOS ISR Y TSS'!J47</f>
        <v>8577.06</v>
      </c>
      <c r="J93" s="15">
        <v>50</v>
      </c>
      <c r="K93" s="31">
        <f>+'[1]CALCULOS ISR Y TSS'!E47</f>
        <v>2439.5</v>
      </c>
      <c r="L93" s="32">
        <f>+'[1]CALCULOS ISR Y TSS'!F47</f>
        <v>2584</v>
      </c>
      <c r="M93" s="15">
        <v>1693.1429999999998</v>
      </c>
      <c r="N93" s="15">
        <v>0</v>
      </c>
      <c r="O93" s="15">
        <v>0</v>
      </c>
      <c r="P93" s="15">
        <v>200</v>
      </c>
      <c r="Q93" s="15">
        <v>6422.86</v>
      </c>
      <c r="R93" s="15">
        <f t="shared" si="4"/>
        <v>21966.562999999998</v>
      </c>
      <c r="S93" s="15">
        <f t="shared" si="5"/>
        <v>63033.437000000005</v>
      </c>
    </row>
    <row r="94" spans="2:19" ht="21.95" customHeight="1" x14ac:dyDescent="0.3">
      <c r="B94" s="9">
        <v>81</v>
      </c>
      <c r="C94" s="11" t="s">
        <v>173</v>
      </c>
      <c r="D94" s="11" t="s">
        <v>61</v>
      </c>
      <c r="E94" s="12" t="s">
        <v>11</v>
      </c>
      <c r="F94" s="11" t="s">
        <v>300</v>
      </c>
      <c r="G94" s="13" t="s">
        <v>296</v>
      </c>
      <c r="H94" s="14">
        <v>85000</v>
      </c>
      <c r="I94" s="15">
        <f>+'[1]CALCULOS ISR Y TSS'!J50</f>
        <v>8148.2</v>
      </c>
      <c r="J94" s="15">
        <v>130</v>
      </c>
      <c r="K94" s="31">
        <f>+'[1]CALCULOS ISR Y TSS'!E50</f>
        <v>2439.5</v>
      </c>
      <c r="L94" s="32">
        <f>+'[1]CALCULOS ISR Y TSS'!F50</f>
        <v>2584</v>
      </c>
      <c r="M94" s="15">
        <v>1128.7619999999999</v>
      </c>
      <c r="N94" s="15">
        <f>1715.46</f>
        <v>1715.46</v>
      </c>
      <c r="O94" s="15">
        <v>0</v>
      </c>
      <c r="P94" s="15">
        <v>200</v>
      </c>
      <c r="Q94" s="15">
        <v>7279.48</v>
      </c>
      <c r="R94" s="15">
        <f t="shared" si="4"/>
        <v>23625.402000000002</v>
      </c>
      <c r="S94" s="15">
        <f t="shared" si="5"/>
        <v>61374.597999999998</v>
      </c>
    </row>
    <row r="95" spans="2:19" ht="21.95" customHeight="1" x14ac:dyDescent="0.3">
      <c r="B95" s="9">
        <v>82</v>
      </c>
      <c r="C95" s="10" t="s">
        <v>193</v>
      </c>
      <c r="D95" s="12" t="s">
        <v>61</v>
      </c>
      <c r="E95" s="12" t="s">
        <v>8</v>
      </c>
      <c r="F95" s="11" t="s">
        <v>300</v>
      </c>
      <c r="G95" s="13" t="s">
        <v>296</v>
      </c>
      <c r="H95" s="14">
        <v>65000</v>
      </c>
      <c r="I95" s="15">
        <f>+'[1]CALCULOS ISR Y TSS'!J73</f>
        <v>4427.55</v>
      </c>
      <c r="J95" s="15">
        <v>50</v>
      </c>
      <c r="K95" s="31">
        <f>+'[1]CALCULOS ISR Y TSS'!E73</f>
        <v>1865.5</v>
      </c>
      <c r="L95" s="32">
        <f>+'[1]CALCULOS ISR Y TSS'!F73</f>
        <v>1976</v>
      </c>
      <c r="M95" s="15">
        <v>0</v>
      </c>
      <c r="N95" s="15">
        <v>0</v>
      </c>
      <c r="O95" s="15">
        <v>0</v>
      </c>
      <c r="P95" s="15">
        <v>200</v>
      </c>
      <c r="Q95" s="15">
        <v>7992.41</v>
      </c>
      <c r="R95" s="15">
        <f t="shared" si="4"/>
        <v>16511.46</v>
      </c>
      <c r="S95" s="15">
        <f t="shared" si="5"/>
        <v>48488.54</v>
      </c>
    </row>
    <row r="96" spans="2:19" ht="21.95" customHeight="1" x14ac:dyDescent="0.3">
      <c r="B96" s="9">
        <v>83</v>
      </c>
      <c r="C96" s="16" t="s">
        <v>62</v>
      </c>
      <c r="D96" s="16" t="s">
        <v>61</v>
      </c>
      <c r="E96" s="16" t="s">
        <v>8</v>
      </c>
      <c r="F96" s="17" t="s">
        <v>300</v>
      </c>
      <c r="G96" s="18" t="s">
        <v>296</v>
      </c>
      <c r="H96" s="14">
        <v>65000</v>
      </c>
      <c r="I96" s="15">
        <f>+'[1]CALCULOS ISR Y TSS'!J117</f>
        <v>4427.55</v>
      </c>
      <c r="J96" s="15">
        <v>50</v>
      </c>
      <c r="K96" s="31">
        <f>+'[1]CALCULOS ISR Y TSS'!E117</f>
        <v>1865.5</v>
      </c>
      <c r="L96" s="32">
        <f>+'[1]CALCULOS ISR Y TSS'!F117</f>
        <v>1976</v>
      </c>
      <c r="M96" s="15">
        <v>0</v>
      </c>
      <c r="N96" s="15">
        <v>0</v>
      </c>
      <c r="O96" s="15">
        <v>0</v>
      </c>
      <c r="P96" s="15">
        <v>200</v>
      </c>
      <c r="Q96" s="15">
        <v>4500</v>
      </c>
      <c r="R96" s="15">
        <f t="shared" si="4"/>
        <v>13019.05</v>
      </c>
      <c r="S96" s="15">
        <f t="shared" si="5"/>
        <v>51980.95</v>
      </c>
    </row>
    <row r="97" spans="2:19" ht="21.95" customHeight="1" x14ac:dyDescent="0.3">
      <c r="B97" s="9">
        <v>84</v>
      </c>
      <c r="C97" s="16" t="s">
        <v>103</v>
      </c>
      <c r="D97" s="16" t="s">
        <v>36</v>
      </c>
      <c r="E97" s="16" t="s">
        <v>8</v>
      </c>
      <c r="F97" s="17" t="s">
        <v>300</v>
      </c>
      <c r="G97" s="18" t="s">
        <v>296</v>
      </c>
      <c r="H97" s="14">
        <v>32000</v>
      </c>
      <c r="I97" s="15">
        <f>+'[1]CALCULOS ISR Y TSS'!J129</f>
        <v>0</v>
      </c>
      <c r="J97" s="15">
        <v>50</v>
      </c>
      <c r="K97" s="31">
        <f>+'[1]CALCULOS ISR Y TSS'!E129</f>
        <v>918.4</v>
      </c>
      <c r="L97" s="32">
        <f>+'[1]CALCULOS ISR Y TSS'!F129</f>
        <v>972.8</v>
      </c>
      <c r="M97" s="15">
        <v>825.82050000000004</v>
      </c>
      <c r="N97" s="15">
        <v>0</v>
      </c>
      <c r="O97" s="15">
        <v>0</v>
      </c>
      <c r="P97" s="15">
        <v>200</v>
      </c>
      <c r="Q97" s="15">
        <v>1500</v>
      </c>
      <c r="R97" s="15">
        <f t="shared" si="4"/>
        <v>4467.0204999999996</v>
      </c>
      <c r="S97" s="15">
        <f t="shared" si="5"/>
        <v>27532.979500000001</v>
      </c>
    </row>
    <row r="98" spans="2:19" ht="21.95" customHeight="1" x14ac:dyDescent="0.3">
      <c r="B98" s="9">
        <v>85</v>
      </c>
      <c r="C98" s="16" t="s">
        <v>255</v>
      </c>
      <c r="D98" s="16" t="s">
        <v>61</v>
      </c>
      <c r="E98" s="16" t="s">
        <v>8</v>
      </c>
      <c r="F98" s="11" t="s">
        <v>300</v>
      </c>
      <c r="G98" s="18" t="s">
        <v>296</v>
      </c>
      <c r="H98" s="15">
        <v>65000</v>
      </c>
      <c r="I98" s="15">
        <f>+'[1]CALCULOS ISR Y TSS'!J166</f>
        <v>4427.55</v>
      </c>
      <c r="J98" s="15">
        <v>50</v>
      </c>
      <c r="K98" s="31">
        <f>+'[1]CALCULOS ISR Y TSS'!E166</f>
        <v>1865.5</v>
      </c>
      <c r="L98" s="32">
        <f>+'[1]CALCULOS ISR Y TSS'!F166</f>
        <v>1976</v>
      </c>
      <c r="M98" s="15">
        <v>10494.779999999999</v>
      </c>
      <c r="N98" s="15">
        <v>0</v>
      </c>
      <c r="O98" s="15">
        <v>0</v>
      </c>
      <c r="P98" s="15">
        <v>200</v>
      </c>
      <c r="Q98" s="15">
        <v>8496.2099999999991</v>
      </c>
      <c r="R98" s="15">
        <f t="shared" si="4"/>
        <v>27510.039999999997</v>
      </c>
      <c r="S98" s="15">
        <f t="shared" si="5"/>
        <v>37489.960000000006</v>
      </c>
    </row>
    <row r="99" spans="2:19" ht="21.95" customHeight="1" x14ac:dyDescent="0.3">
      <c r="B99" s="9">
        <v>86</v>
      </c>
      <c r="C99" s="16" t="s">
        <v>304</v>
      </c>
      <c r="D99" s="16" t="s">
        <v>303</v>
      </c>
      <c r="E99" s="16" t="s">
        <v>8</v>
      </c>
      <c r="F99" s="17" t="s">
        <v>33</v>
      </c>
      <c r="G99" s="18" t="s">
        <v>297</v>
      </c>
      <c r="H99" s="14">
        <v>170000</v>
      </c>
      <c r="I99" s="15">
        <f>+'[1]CALCULOS ISR Y TSS'!J198</f>
        <v>28571.19</v>
      </c>
      <c r="J99" s="15">
        <v>50</v>
      </c>
      <c r="K99" s="31">
        <f>+'[1]CALCULOS ISR Y TSS'!E198</f>
        <v>4879</v>
      </c>
      <c r="L99" s="32">
        <f>+'[1]CALCULOS ISR Y TSS'!F198</f>
        <v>5168</v>
      </c>
      <c r="M99" s="15">
        <v>1651.6410000000001</v>
      </c>
      <c r="N99" s="15">
        <v>0</v>
      </c>
      <c r="O99" s="15">
        <v>0</v>
      </c>
      <c r="P99" s="15">
        <v>0</v>
      </c>
      <c r="Q99" s="15">
        <v>0</v>
      </c>
      <c r="R99" s="15">
        <f t="shared" si="4"/>
        <v>40319.831000000006</v>
      </c>
      <c r="S99" s="15">
        <f t="shared" si="5"/>
        <v>129680.16899999999</v>
      </c>
    </row>
    <row r="100" spans="2:19" ht="21.95" customHeight="1" x14ac:dyDescent="0.3">
      <c r="B100" s="9">
        <v>87</v>
      </c>
      <c r="C100" s="11" t="s">
        <v>145</v>
      </c>
      <c r="D100" s="11" t="s">
        <v>15</v>
      </c>
      <c r="E100" s="12" t="s">
        <v>11</v>
      </c>
      <c r="F100" s="11" t="s">
        <v>33</v>
      </c>
      <c r="G100" s="13" t="s">
        <v>296</v>
      </c>
      <c r="H100" s="14">
        <v>55000</v>
      </c>
      <c r="I100" s="15">
        <f>+'[1]CALCULOS ISR Y TSS'!J15</f>
        <v>2302.36</v>
      </c>
      <c r="J100" s="15">
        <v>170</v>
      </c>
      <c r="K100" s="31">
        <f>+'[1]CALCULOS ISR Y TSS'!E15</f>
        <v>1578.5</v>
      </c>
      <c r="L100" s="32">
        <f>+'[1]CALCULOS ISR Y TSS'!F15</f>
        <v>1672</v>
      </c>
      <c r="M100" s="15">
        <v>564.38099999999997</v>
      </c>
      <c r="N100" s="15">
        <f>1715.46</f>
        <v>1715.46</v>
      </c>
      <c r="O100" s="15">
        <v>4914.79</v>
      </c>
      <c r="P100" s="15">
        <v>200</v>
      </c>
      <c r="Q100" s="15">
        <v>17236.059999999998</v>
      </c>
      <c r="R100" s="15">
        <f t="shared" si="4"/>
        <v>30353.550999999999</v>
      </c>
      <c r="S100" s="15">
        <f t="shared" si="5"/>
        <v>24646.449000000001</v>
      </c>
    </row>
    <row r="101" spans="2:19" ht="21.95" customHeight="1" x14ac:dyDescent="0.3">
      <c r="B101" s="9">
        <v>88</v>
      </c>
      <c r="C101" s="17" t="s">
        <v>38</v>
      </c>
      <c r="D101" s="17" t="s">
        <v>267</v>
      </c>
      <c r="E101" s="16" t="s">
        <v>8</v>
      </c>
      <c r="F101" s="17" t="s">
        <v>33</v>
      </c>
      <c r="G101" s="18" t="s">
        <v>296</v>
      </c>
      <c r="H101" s="15">
        <v>55000</v>
      </c>
      <c r="I101" s="15">
        <f>+'[1]CALCULOS ISR Y TSS'!J158</f>
        <v>2302.36</v>
      </c>
      <c r="J101" s="15">
        <v>50</v>
      </c>
      <c r="K101" s="31">
        <f>+'[1]CALCULOS ISR Y TSS'!E158</f>
        <v>1578.5</v>
      </c>
      <c r="L101" s="32">
        <f>+'[1]CALCULOS ISR Y TSS'!F158</f>
        <v>1672</v>
      </c>
      <c r="M101" s="15">
        <v>0</v>
      </c>
      <c r="N101" s="15">
        <f>1715.46</f>
        <v>1715.46</v>
      </c>
      <c r="O101" s="15">
        <v>0</v>
      </c>
      <c r="P101" s="15">
        <v>200</v>
      </c>
      <c r="Q101" s="15">
        <v>0</v>
      </c>
      <c r="R101" s="15">
        <f t="shared" si="4"/>
        <v>7518.3200000000006</v>
      </c>
      <c r="S101" s="15">
        <f t="shared" si="5"/>
        <v>47481.68</v>
      </c>
    </row>
    <row r="102" spans="2:19" ht="21.95" customHeight="1" x14ac:dyDescent="0.3">
      <c r="B102" s="9">
        <v>89</v>
      </c>
      <c r="C102" s="16" t="s">
        <v>252</v>
      </c>
      <c r="D102" s="16" t="s">
        <v>253</v>
      </c>
      <c r="E102" s="16" t="s">
        <v>8</v>
      </c>
      <c r="F102" s="17" t="s">
        <v>33</v>
      </c>
      <c r="G102" s="18" t="s">
        <v>296</v>
      </c>
      <c r="H102" s="14">
        <v>30000</v>
      </c>
      <c r="I102" s="15">
        <f>+'[1]CALCULOS ISR Y TSS'!J164</f>
        <v>0</v>
      </c>
      <c r="J102" s="15">
        <v>50</v>
      </c>
      <c r="K102" s="31">
        <f>+'[1]CALCULOS ISR Y TSS'!E164</f>
        <v>861</v>
      </c>
      <c r="L102" s="32">
        <f>+'[1]CALCULOS ISR Y TSS'!F164</f>
        <v>912</v>
      </c>
      <c r="M102" s="15">
        <v>0</v>
      </c>
      <c r="N102" s="15">
        <f>1715.46</f>
        <v>1715.46</v>
      </c>
      <c r="O102" s="15">
        <v>0</v>
      </c>
      <c r="P102" s="15">
        <v>200</v>
      </c>
      <c r="Q102" s="15">
        <v>0</v>
      </c>
      <c r="R102" s="15">
        <f t="shared" si="4"/>
        <v>3738.46</v>
      </c>
      <c r="S102" s="15">
        <f t="shared" si="5"/>
        <v>26261.54</v>
      </c>
    </row>
    <row r="103" spans="2:19" ht="21.95" customHeight="1" x14ac:dyDescent="0.3">
      <c r="B103" s="9">
        <v>90</v>
      </c>
      <c r="C103" s="16" t="s">
        <v>258</v>
      </c>
      <c r="D103" s="16" t="s">
        <v>253</v>
      </c>
      <c r="E103" s="16" t="s">
        <v>8</v>
      </c>
      <c r="F103" s="17" t="s">
        <v>33</v>
      </c>
      <c r="G103" s="18" t="s">
        <v>296</v>
      </c>
      <c r="H103" s="14">
        <v>30000</v>
      </c>
      <c r="I103" s="15">
        <f>+'[1]CALCULOS ISR Y TSS'!J168</f>
        <v>0</v>
      </c>
      <c r="J103" s="15">
        <v>50</v>
      </c>
      <c r="K103" s="31">
        <f>+'[1]CALCULOS ISR Y TSS'!E168</f>
        <v>861</v>
      </c>
      <c r="L103" s="32">
        <f>+'[1]CALCULOS ISR Y TSS'!F168</f>
        <v>912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f t="shared" si="4"/>
        <v>1823</v>
      </c>
      <c r="S103" s="15">
        <f t="shared" si="5"/>
        <v>28177</v>
      </c>
    </row>
    <row r="104" spans="2:19" ht="21.95" customHeight="1" x14ac:dyDescent="0.3">
      <c r="B104" s="9">
        <v>91</v>
      </c>
      <c r="C104" s="16" t="s">
        <v>299</v>
      </c>
      <c r="D104" s="16" t="s">
        <v>298</v>
      </c>
      <c r="E104" s="16" t="s">
        <v>8</v>
      </c>
      <c r="F104" s="17" t="s">
        <v>55</v>
      </c>
      <c r="G104" s="18" t="s">
        <v>296</v>
      </c>
      <c r="H104" s="14">
        <v>170000</v>
      </c>
      <c r="I104" s="15">
        <f>+'[1]CALCULOS ISR Y TSS'!J195</f>
        <v>28571.19</v>
      </c>
      <c r="J104" s="15">
        <v>50</v>
      </c>
      <c r="K104" s="31">
        <f>+'[1]CALCULOS ISR Y TSS'!E195</f>
        <v>4879</v>
      </c>
      <c r="L104" s="32">
        <f>+'[1]CALCULOS ISR Y TSS'!F195</f>
        <v>5168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f t="shared" si="4"/>
        <v>38668.19</v>
      </c>
      <c r="S104" s="15">
        <f t="shared" si="5"/>
        <v>131331.81</v>
      </c>
    </row>
    <row r="105" spans="2:19" ht="21.95" customHeight="1" x14ac:dyDescent="0.3">
      <c r="B105" s="9">
        <v>92</v>
      </c>
      <c r="C105" s="11" t="s">
        <v>53</v>
      </c>
      <c r="D105" s="11" t="s">
        <v>54</v>
      </c>
      <c r="E105" s="12" t="s">
        <v>11</v>
      </c>
      <c r="F105" s="11" t="s">
        <v>55</v>
      </c>
      <c r="G105" s="13" t="s">
        <v>297</v>
      </c>
      <c r="H105" s="14">
        <v>170000</v>
      </c>
      <c r="I105" s="15">
        <f>+'[1]CALCULOS ISR Y TSS'!J25</f>
        <v>28142.32</v>
      </c>
      <c r="J105" s="15">
        <v>50</v>
      </c>
      <c r="K105" s="31">
        <f>+'[1]CALCULOS ISR Y TSS'!E25</f>
        <v>4879</v>
      </c>
      <c r="L105" s="32">
        <f>+'[1]CALCULOS ISR Y TSS'!F25</f>
        <v>5168</v>
      </c>
      <c r="M105" s="15">
        <v>11137.042000000001</v>
      </c>
      <c r="N105" s="15">
        <f>1715.46</f>
        <v>1715.46</v>
      </c>
      <c r="O105" s="15">
        <v>0</v>
      </c>
      <c r="P105" s="15">
        <v>200</v>
      </c>
      <c r="Q105" s="15">
        <v>35306.68</v>
      </c>
      <c r="R105" s="15">
        <f t="shared" si="4"/>
        <v>86598.502000000008</v>
      </c>
      <c r="S105" s="15">
        <f t="shared" si="5"/>
        <v>83401.497999999992</v>
      </c>
    </row>
    <row r="106" spans="2:19" ht="21.95" customHeight="1" x14ac:dyDescent="0.3">
      <c r="B106" s="9">
        <v>93</v>
      </c>
      <c r="C106" s="11" t="s">
        <v>177</v>
      </c>
      <c r="D106" s="11" t="s">
        <v>178</v>
      </c>
      <c r="E106" s="12" t="s">
        <v>8</v>
      </c>
      <c r="F106" s="11" t="s">
        <v>55</v>
      </c>
      <c r="G106" s="13" t="s">
        <v>296</v>
      </c>
      <c r="H106" s="14">
        <v>85000</v>
      </c>
      <c r="I106" s="15">
        <f>+'[1]CALCULOS ISR Y TSS'!J56</f>
        <v>8577.06</v>
      </c>
      <c r="J106" s="15">
        <v>90</v>
      </c>
      <c r="K106" s="31">
        <f>+'[1]CALCULOS ISR Y TSS'!E56</f>
        <v>2439.5</v>
      </c>
      <c r="L106" s="32">
        <f>+'[1]CALCULOS ISR Y TSS'!F56</f>
        <v>2584</v>
      </c>
      <c r="M106" s="15">
        <v>2246.9450000000006</v>
      </c>
      <c r="N106" s="15">
        <v>0</v>
      </c>
      <c r="O106" s="15">
        <v>0</v>
      </c>
      <c r="P106" s="15">
        <v>200</v>
      </c>
      <c r="Q106" s="15">
        <v>5000</v>
      </c>
      <c r="R106" s="15">
        <f t="shared" si="4"/>
        <v>21137.505000000001</v>
      </c>
      <c r="S106" s="15">
        <f t="shared" si="5"/>
        <v>63862.494999999995</v>
      </c>
    </row>
    <row r="107" spans="2:19" ht="21.95" customHeight="1" x14ac:dyDescent="0.3">
      <c r="B107" s="9">
        <v>94</v>
      </c>
      <c r="C107" s="10" t="s">
        <v>367</v>
      </c>
      <c r="D107" s="16" t="s">
        <v>74</v>
      </c>
      <c r="E107" s="16" t="s">
        <v>8</v>
      </c>
      <c r="F107" s="11" t="s">
        <v>55</v>
      </c>
      <c r="G107" s="18" t="s">
        <v>296</v>
      </c>
      <c r="H107" s="14">
        <v>85000</v>
      </c>
      <c r="I107" s="15">
        <f>+'[1]CALCULOS ISR Y TSS'!J207</f>
        <v>8577.06</v>
      </c>
      <c r="J107" s="15">
        <v>50</v>
      </c>
      <c r="K107" s="31">
        <f>+'[1]CALCULOS ISR Y TSS'!E207</f>
        <v>2439.5</v>
      </c>
      <c r="L107" s="32">
        <f>+'[1]CALCULOS ISR Y TSS'!F207</f>
        <v>2584</v>
      </c>
      <c r="M107" s="15">
        <v>0</v>
      </c>
      <c r="N107" s="15">
        <v>0</v>
      </c>
      <c r="O107" s="15">
        <v>0</v>
      </c>
      <c r="P107" s="15">
        <v>0</v>
      </c>
      <c r="Q107" s="15">
        <v>13852.51</v>
      </c>
      <c r="R107" s="15">
        <f t="shared" si="4"/>
        <v>27503.07</v>
      </c>
      <c r="S107" s="15">
        <f t="shared" si="5"/>
        <v>57496.93</v>
      </c>
    </row>
    <row r="108" spans="2:19" ht="21.95" customHeight="1" x14ac:dyDescent="0.3">
      <c r="B108" s="9">
        <v>95</v>
      </c>
      <c r="C108" s="16" t="s">
        <v>326</v>
      </c>
      <c r="D108" s="16" t="s">
        <v>327</v>
      </c>
      <c r="E108" s="16" t="s">
        <v>8</v>
      </c>
      <c r="F108" s="17" t="s">
        <v>328</v>
      </c>
      <c r="G108" s="18" t="s">
        <v>297</v>
      </c>
      <c r="H108" s="14">
        <v>125000</v>
      </c>
      <c r="I108" s="15">
        <f>+'[1]CALCULOS ISR Y TSS'!J189</f>
        <v>17986.060000000001</v>
      </c>
      <c r="J108" s="15">
        <v>150</v>
      </c>
      <c r="K108" s="31">
        <f>+'[1]CALCULOS ISR Y TSS'!E189</f>
        <v>3587.5</v>
      </c>
      <c r="L108" s="32">
        <f>+'[1]CALCULOS ISR Y TSS'!F189</f>
        <v>3800</v>
      </c>
      <c r="M108" s="15">
        <v>2821.91</v>
      </c>
      <c r="N108" s="15">
        <v>0</v>
      </c>
      <c r="O108" s="15">
        <v>0</v>
      </c>
      <c r="P108" s="15">
        <v>0</v>
      </c>
      <c r="Q108" s="15">
        <v>5000</v>
      </c>
      <c r="R108" s="15">
        <f t="shared" si="4"/>
        <v>33345.47</v>
      </c>
      <c r="S108" s="15">
        <f t="shared" si="5"/>
        <v>91654.53</v>
      </c>
    </row>
    <row r="109" spans="2:19" ht="21.95" customHeight="1" x14ac:dyDescent="0.3">
      <c r="B109" s="9">
        <v>96</v>
      </c>
      <c r="C109" s="11" t="s">
        <v>85</v>
      </c>
      <c r="D109" s="11" t="s">
        <v>151</v>
      </c>
      <c r="E109" s="12" t="s">
        <v>11</v>
      </c>
      <c r="F109" s="11" t="s">
        <v>86</v>
      </c>
      <c r="G109" s="13" t="s">
        <v>297</v>
      </c>
      <c r="H109" s="14">
        <v>85000</v>
      </c>
      <c r="I109" s="15">
        <f>+'[1]CALCULOS ISR Y TSS'!J22</f>
        <v>8577.06</v>
      </c>
      <c r="J109" s="15">
        <v>90</v>
      </c>
      <c r="K109" s="31">
        <f>+'[1]CALCULOS ISR Y TSS'!E22</f>
        <v>2439.5</v>
      </c>
      <c r="L109" s="32">
        <f>+'[1]CALCULOS ISR Y TSS'!F22</f>
        <v>2584</v>
      </c>
      <c r="M109" s="15">
        <v>5812.5349999999999</v>
      </c>
      <c r="N109" s="15">
        <v>0</v>
      </c>
      <c r="O109" s="15">
        <v>0</v>
      </c>
      <c r="P109" s="15">
        <v>200</v>
      </c>
      <c r="Q109" s="15">
        <v>17444.740000000002</v>
      </c>
      <c r="R109" s="15">
        <f t="shared" si="4"/>
        <v>37147.835000000006</v>
      </c>
      <c r="S109" s="15">
        <f t="shared" si="5"/>
        <v>47852.164999999994</v>
      </c>
    </row>
    <row r="110" spans="2:19" ht="21.95" customHeight="1" x14ac:dyDescent="0.3">
      <c r="B110" s="9">
        <v>97</v>
      </c>
      <c r="C110" s="11" t="s">
        <v>157</v>
      </c>
      <c r="D110" s="11" t="s">
        <v>151</v>
      </c>
      <c r="E110" s="12" t="s">
        <v>11</v>
      </c>
      <c r="F110" s="11" t="s">
        <v>86</v>
      </c>
      <c r="G110" s="13" t="s">
        <v>296</v>
      </c>
      <c r="H110" s="14">
        <v>65000</v>
      </c>
      <c r="I110" s="15">
        <f>+'[1]CALCULOS ISR Y TSS'!J30</f>
        <v>3741.37</v>
      </c>
      <c r="J110" s="15">
        <v>90</v>
      </c>
      <c r="K110" s="31">
        <f>+'[1]CALCULOS ISR Y TSS'!E30</f>
        <v>1865.5</v>
      </c>
      <c r="L110" s="32">
        <f>+'[1]CALCULOS ISR Y TSS'!F30</f>
        <v>1976</v>
      </c>
      <c r="M110" s="15">
        <v>3344.7840000000001</v>
      </c>
      <c r="N110" s="15">
        <f>(1715.46*2)</f>
        <v>3430.92</v>
      </c>
      <c r="O110" s="15">
        <v>0</v>
      </c>
      <c r="P110" s="15">
        <v>200</v>
      </c>
      <c r="Q110" s="15">
        <v>6693.9</v>
      </c>
      <c r="R110" s="15">
        <f t="shared" ref="R110:R141" si="6">SUM(I110:Q110)</f>
        <v>21342.474000000002</v>
      </c>
      <c r="S110" s="15">
        <f t="shared" ref="S110:S141" si="7">+H110-R110</f>
        <v>43657.525999999998</v>
      </c>
    </row>
    <row r="111" spans="2:19" ht="21.95" customHeight="1" x14ac:dyDescent="0.3">
      <c r="B111" s="9">
        <v>98</v>
      </c>
      <c r="C111" s="11" t="s">
        <v>170</v>
      </c>
      <c r="D111" s="11" t="s">
        <v>151</v>
      </c>
      <c r="E111" s="12" t="s">
        <v>11</v>
      </c>
      <c r="F111" s="11" t="s">
        <v>86</v>
      </c>
      <c r="G111" s="13" t="s">
        <v>297</v>
      </c>
      <c r="H111" s="14">
        <v>85000</v>
      </c>
      <c r="I111" s="15">
        <f>+'[1]CALCULOS ISR Y TSS'!J45</f>
        <v>8577.06</v>
      </c>
      <c r="J111" s="15">
        <v>90</v>
      </c>
      <c r="K111" s="31">
        <f>+'[1]CALCULOS ISR Y TSS'!E45</f>
        <v>2439.5</v>
      </c>
      <c r="L111" s="32">
        <f>+'[1]CALCULOS ISR Y TSS'!F45</f>
        <v>2584</v>
      </c>
      <c r="M111" s="15">
        <v>1693.1429999999998</v>
      </c>
      <c r="N111" s="15">
        <v>0</v>
      </c>
      <c r="O111" s="15">
        <v>0</v>
      </c>
      <c r="P111" s="15">
        <v>0</v>
      </c>
      <c r="Q111" s="15">
        <v>1000</v>
      </c>
      <c r="R111" s="15">
        <f t="shared" si="6"/>
        <v>16383.703</v>
      </c>
      <c r="S111" s="15">
        <f t="shared" si="7"/>
        <v>68616.297000000006</v>
      </c>
    </row>
    <row r="112" spans="2:19" ht="21.95" customHeight="1" x14ac:dyDescent="0.3">
      <c r="B112" s="9">
        <v>99</v>
      </c>
      <c r="C112" s="16" t="s">
        <v>329</v>
      </c>
      <c r="D112" s="16" t="s">
        <v>330</v>
      </c>
      <c r="E112" s="16" t="s">
        <v>8</v>
      </c>
      <c r="F112" s="17" t="s">
        <v>63</v>
      </c>
      <c r="G112" s="18" t="s">
        <v>296</v>
      </c>
      <c r="H112" s="14">
        <v>125000</v>
      </c>
      <c r="I112" s="15">
        <f>+'[1]CALCULOS ISR Y TSS'!J186</f>
        <v>17986.060000000001</v>
      </c>
      <c r="J112" s="15">
        <v>50</v>
      </c>
      <c r="K112" s="31">
        <f>+'[1]CALCULOS ISR Y TSS'!E186</f>
        <v>3587.5</v>
      </c>
      <c r="L112" s="32">
        <f>+'[1]CALCULOS ISR Y TSS'!F186</f>
        <v>3800</v>
      </c>
      <c r="M112" s="15">
        <v>2041.2449999999999</v>
      </c>
      <c r="N112" s="15">
        <v>0</v>
      </c>
      <c r="O112" s="15">
        <v>0</v>
      </c>
      <c r="P112" s="15">
        <v>0</v>
      </c>
      <c r="Q112" s="15">
        <v>3000</v>
      </c>
      <c r="R112" s="15">
        <f t="shared" si="6"/>
        <v>30464.805</v>
      </c>
      <c r="S112" s="15">
        <f t="shared" si="7"/>
        <v>94535.195000000007</v>
      </c>
    </row>
    <row r="113" spans="2:19" ht="21.95" customHeight="1" x14ac:dyDescent="0.3">
      <c r="B113" s="9">
        <v>100</v>
      </c>
      <c r="C113" s="11" t="s">
        <v>64</v>
      </c>
      <c r="D113" s="11" t="s">
        <v>163</v>
      </c>
      <c r="E113" s="12" t="s">
        <v>11</v>
      </c>
      <c r="F113" s="11" t="s">
        <v>63</v>
      </c>
      <c r="G113" s="13" t="s">
        <v>296</v>
      </c>
      <c r="H113" s="14">
        <v>85000</v>
      </c>
      <c r="I113" s="15">
        <f>+'[1]CALCULOS ISR Y TSS'!J36</f>
        <v>8577.06</v>
      </c>
      <c r="J113" s="15">
        <v>90</v>
      </c>
      <c r="K113" s="31">
        <f>+'[1]CALCULOS ISR Y TSS'!E36</f>
        <v>2439.5</v>
      </c>
      <c r="L113" s="32">
        <f>+'[1]CALCULOS ISR Y TSS'!F36</f>
        <v>2584</v>
      </c>
      <c r="M113" s="15">
        <v>0</v>
      </c>
      <c r="N113" s="15">
        <v>0</v>
      </c>
      <c r="O113" s="15">
        <v>0</v>
      </c>
      <c r="P113" s="15">
        <v>200</v>
      </c>
      <c r="Q113" s="15">
        <v>10039.310000000001</v>
      </c>
      <c r="R113" s="15">
        <f t="shared" si="6"/>
        <v>23929.870000000003</v>
      </c>
      <c r="S113" s="15">
        <f t="shared" si="7"/>
        <v>61070.13</v>
      </c>
    </row>
    <row r="114" spans="2:19" ht="21.95" customHeight="1" x14ac:dyDescent="0.3">
      <c r="B114" s="9">
        <v>101</v>
      </c>
      <c r="C114" s="16" t="s">
        <v>247</v>
      </c>
      <c r="D114" s="16" t="s">
        <v>36</v>
      </c>
      <c r="E114" s="16" t="s">
        <v>8</v>
      </c>
      <c r="F114" s="17" t="s">
        <v>63</v>
      </c>
      <c r="G114" s="18" t="s">
        <v>297</v>
      </c>
      <c r="H114" s="14">
        <v>45000</v>
      </c>
      <c r="I114" s="15">
        <f>+'[1]CALCULOS ISR Y TSS'!J147</f>
        <v>1148.33</v>
      </c>
      <c r="J114" s="15">
        <v>50</v>
      </c>
      <c r="K114" s="31">
        <f>+'[1]CALCULOS ISR Y TSS'!E147</f>
        <v>1291.5</v>
      </c>
      <c r="L114" s="32">
        <f>+'[1]CALCULOS ISR Y TSS'!F147</f>
        <v>1368</v>
      </c>
      <c r="M114" s="15">
        <v>0</v>
      </c>
      <c r="N114" s="15">
        <v>0</v>
      </c>
      <c r="O114" s="15">
        <v>0</v>
      </c>
      <c r="P114" s="15">
        <v>200</v>
      </c>
      <c r="Q114" s="15">
        <v>0</v>
      </c>
      <c r="R114" s="15">
        <f t="shared" si="6"/>
        <v>4057.83</v>
      </c>
      <c r="S114" s="15">
        <f t="shared" si="7"/>
        <v>40942.17</v>
      </c>
    </row>
    <row r="115" spans="2:19" ht="21.95" customHeight="1" x14ac:dyDescent="0.3">
      <c r="B115" s="9">
        <v>102</v>
      </c>
      <c r="C115" s="16" t="s">
        <v>331</v>
      </c>
      <c r="D115" s="16" t="s">
        <v>369</v>
      </c>
      <c r="E115" s="16" t="s">
        <v>8</v>
      </c>
      <c r="F115" s="17" t="s">
        <v>63</v>
      </c>
      <c r="G115" s="18" t="s">
        <v>297</v>
      </c>
      <c r="H115" s="14">
        <v>100000</v>
      </c>
      <c r="I115" s="15">
        <f>+'[1]CALCULOS ISR Y TSS'!J185</f>
        <v>12105.366791666667</v>
      </c>
      <c r="J115" s="15">
        <v>150</v>
      </c>
      <c r="K115" s="31">
        <f>+'[1]CALCULOS ISR Y TSS'!E185</f>
        <v>2870</v>
      </c>
      <c r="L115" s="32">
        <f>+'[1]CALCULOS ISR Y TSS'!F185</f>
        <v>3040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f t="shared" si="6"/>
        <v>18165.366791666667</v>
      </c>
      <c r="S115" s="15">
        <f t="shared" si="7"/>
        <v>81834.63320833334</v>
      </c>
    </row>
    <row r="116" spans="2:19" ht="21.95" customHeight="1" x14ac:dyDescent="0.3">
      <c r="B116" s="9">
        <v>103</v>
      </c>
      <c r="C116" s="10" t="s">
        <v>368</v>
      </c>
      <c r="D116" s="16" t="s">
        <v>332</v>
      </c>
      <c r="E116" s="16" t="s">
        <v>8</v>
      </c>
      <c r="F116" s="11" t="s">
        <v>63</v>
      </c>
      <c r="G116" s="18" t="s">
        <v>297</v>
      </c>
      <c r="H116" s="14">
        <v>85000</v>
      </c>
      <c r="I116" s="15">
        <f>+'[1]CALCULOS ISR Y TSS'!J208</f>
        <v>8577.06</v>
      </c>
      <c r="J116" s="15">
        <v>50</v>
      </c>
      <c r="K116" s="31">
        <f>+'[1]CALCULOS ISR Y TSS'!E208</f>
        <v>2439.5</v>
      </c>
      <c r="L116" s="32">
        <f>+'[1]CALCULOS ISR Y TSS'!F208</f>
        <v>2584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f t="shared" si="6"/>
        <v>13650.56</v>
      </c>
      <c r="S116" s="15">
        <f t="shared" si="7"/>
        <v>71349.440000000002</v>
      </c>
    </row>
    <row r="117" spans="2:19" ht="21.95" customHeight="1" x14ac:dyDescent="0.3">
      <c r="B117" s="9">
        <v>104</v>
      </c>
      <c r="C117" s="11" t="s">
        <v>150</v>
      </c>
      <c r="D117" s="11" t="s">
        <v>72</v>
      </c>
      <c r="E117" s="12" t="s">
        <v>11</v>
      </c>
      <c r="F117" s="11" t="s">
        <v>73</v>
      </c>
      <c r="G117" s="13" t="s">
        <v>297</v>
      </c>
      <c r="H117" s="14">
        <v>125000</v>
      </c>
      <c r="I117" s="15">
        <f>+'[1]CALCULOS ISR Y TSS'!J20</f>
        <v>17986.060000000001</v>
      </c>
      <c r="J117" s="15">
        <v>50</v>
      </c>
      <c r="K117" s="31">
        <f>+'[1]CALCULOS ISR Y TSS'!E20</f>
        <v>3587.5</v>
      </c>
      <c r="L117" s="32">
        <f>+'[1]CALCULOS ISR Y TSS'!F20</f>
        <v>3800</v>
      </c>
      <c r="M117" s="15">
        <v>5519.3040000000001</v>
      </c>
      <c r="N117" s="15">
        <v>0</v>
      </c>
      <c r="O117" s="15">
        <v>0</v>
      </c>
      <c r="P117" s="15">
        <v>200</v>
      </c>
      <c r="Q117" s="15">
        <v>11145.91</v>
      </c>
      <c r="R117" s="15">
        <f t="shared" si="6"/>
        <v>42288.774000000005</v>
      </c>
      <c r="S117" s="15">
        <f t="shared" si="7"/>
        <v>82711.225999999995</v>
      </c>
    </row>
    <row r="118" spans="2:19" ht="21.95" customHeight="1" x14ac:dyDescent="0.3">
      <c r="B118" s="9">
        <v>105</v>
      </c>
      <c r="C118" s="11" t="s">
        <v>161</v>
      </c>
      <c r="D118" s="11" t="s">
        <v>74</v>
      </c>
      <c r="E118" s="12" t="s">
        <v>11</v>
      </c>
      <c r="F118" s="11" t="s">
        <v>73</v>
      </c>
      <c r="G118" s="13" t="s">
        <v>296</v>
      </c>
      <c r="H118" s="14">
        <v>85000</v>
      </c>
      <c r="I118" s="15">
        <f>+'[1]CALCULOS ISR Y TSS'!J33</f>
        <v>8577.06</v>
      </c>
      <c r="J118" s="15">
        <v>90</v>
      </c>
      <c r="K118" s="31">
        <f>+'[1]CALCULOS ISR Y TSS'!E33</f>
        <v>2439.5</v>
      </c>
      <c r="L118" s="32">
        <f>+'[1]CALCULOS ISR Y TSS'!F33</f>
        <v>2584</v>
      </c>
      <c r="M118" s="15">
        <v>825.82050000000004</v>
      </c>
      <c r="N118" s="15">
        <v>0</v>
      </c>
      <c r="O118" s="15">
        <v>0</v>
      </c>
      <c r="P118" s="15">
        <v>200</v>
      </c>
      <c r="Q118" s="15">
        <v>12948.47</v>
      </c>
      <c r="R118" s="15">
        <f t="shared" si="6"/>
        <v>27664.8505</v>
      </c>
      <c r="S118" s="15">
        <f t="shared" si="7"/>
        <v>57335.1495</v>
      </c>
    </row>
    <row r="119" spans="2:19" ht="21.95" customHeight="1" x14ac:dyDescent="0.3">
      <c r="B119" s="9">
        <v>106</v>
      </c>
      <c r="C119" s="12" t="s">
        <v>186</v>
      </c>
      <c r="D119" s="12" t="s">
        <v>74</v>
      </c>
      <c r="E119" s="12" t="s">
        <v>8</v>
      </c>
      <c r="F119" s="11" t="s">
        <v>73</v>
      </c>
      <c r="G119" s="13" t="s">
        <v>297</v>
      </c>
      <c r="H119" s="14">
        <v>65000</v>
      </c>
      <c r="I119" s="15">
        <f>+'[1]CALCULOS ISR Y TSS'!J63</f>
        <v>4084.46</v>
      </c>
      <c r="J119" s="15">
        <v>50</v>
      </c>
      <c r="K119" s="31">
        <f>+'[1]CALCULOS ISR Y TSS'!E63</f>
        <v>1865.5</v>
      </c>
      <c r="L119" s="32">
        <f>+'[1]CALCULOS ISR Y TSS'!F63</f>
        <v>1976</v>
      </c>
      <c r="M119" s="15">
        <v>0</v>
      </c>
      <c r="N119" s="15">
        <f>1715.46</f>
        <v>1715.46</v>
      </c>
      <c r="O119" s="15">
        <v>0</v>
      </c>
      <c r="P119" s="15">
        <v>200</v>
      </c>
      <c r="Q119" s="15">
        <v>6556.46</v>
      </c>
      <c r="R119" s="15">
        <f t="shared" si="6"/>
        <v>16447.88</v>
      </c>
      <c r="S119" s="15">
        <f t="shared" si="7"/>
        <v>48552.119999999995</v>
      </c>
    </row>
    <row r="120" spans="2:19" ht="21.95" customHeight="1" x14ac:dyDescent="0.3">
      <c r="B120" s="9">
        <v>107</v>
      </c>
      <c r="C120" s="11" t="s">
        <v>75</v>
      </c>
      <c r="D120" s="11" t="s">
        <v>178</v>
      </c>
      <c r="E120" s="12" t="s">
        <v>8</v>
      </c>
      <c r="F120" s="11" t="s">
        <v>73</v>
      </c>
      <c r="G120" s="13" t="s">
        <v>297</v>
      </c>
      <c r="H120" s="14">
        <v>85000</v>
      </c>
      <c r="I120" s="15">
        <f>+'[1]CALCULOS ISR Y TSS'!J66</f>
        <v>8577.06</v>
      </c>
      <c r="J120" s="15">
        <v>50</v>
      </c>
      <c r="K120" s="31">
        <f>+'[1]CALCULOS ISR Y TSS'!E66</f>
        <v>2439.5</v>
      </c>
      <c r="L120" s="32">
        <f>+'[1]CALCULOS ISR Y TSS'!F66</f>
        <v>2584</v>
      </c>
      <c r="M120" s="15">
        <v>5551.0174999999999</v>
      </c>
      <c r="N120" s="15">
        <v>0</v>
      </c>
      <c r="O120" s="15">
        <v>0</v>
      </c>
      <c r="P120" s="15">
        <v>200</v>
      </c>
      <c r="Q120" s="15">
        <v>10405.030000000001</v>
      </c>
      <c r="R120" s="15">
        <f t="shared" si="6"/>
        <v>29806.607499999998</v>
      </c>
      <c r="S120" s="15">
        <f t="shared" si="7"/>
        <v>55193.392500000002</v>
      </c>
    </row>
    <row r="121" spans="2:19" ht="21.95" customHeight="1" x14ac:dyDescent="0.3">
      <c r="B121" s="9">
        <v>108</v>
      </c>
      <c r="C121" s="11" t="s">
        <v>174</v>
      </c>
      <c r="D121" s="11" t="s">
        <v>175</v>
      </c>
      <c r="E121" s="12" t="s">
        <v>11</v>
      </c>
      <c r="F121" s="11" t="s">
        <v>168</v>
      </c>
      <c r="G121" s="13" t="s">
        <v>297</v>
      </c>
      <c r="H121" s="14">
        <v>115000</v>
      </c>
      <c r="I121" s="15">
        <f>+'[1]CALCULOS ISR Y TSS'!J51</f>
        <v>15633.81</v>
      </c>
      <c r="J121" s="15">
        <v>170</v>
      </c>
      <c r="K121" s="31">
        <f>+'[1]CALCULOS ISR Y TSS'!E51</f>
        <v>3300.5</v>
      </c>
      <c r="L121" s="32">
        <f>+'[1]CALCULOS ISR Y TSS'!F51</f>
        <v>3496</v>
      </c>
      <c r="M121" s="15">
        <v>0</v>
      </c>
      <c r="N121" s="15">
        <v>0</v>
      </c>
      <c r="O121" s="15">
        <v>0</v>
      </c>
      <c r="P121" s="15">
        <v>200</v>
      </c>
      <c r="Q121" s="15">
        <v>1000</v>
      </c>
      <c r="R121" s="15">
        <f t="shared" si="6"/>
        <v>23800.309999999998</v>
      </c>
      <c r="S121" s="15">
        <f t="shared" si="7"/>
        <v>91199.69</v>
      </c>
    </row>
    <row r="122" spans="2:19" ht="21.95" customHeight="1" x14ac:dyDescent="0.3">
      <c r="B122" s="9">
        <v>109</v>
      </c>
      <c r="C122" s="11" t="s">
        <v>149</v>
      </c>
      <c r="D122" s="11" t="s">
        <v>76</v>
      </c>
      <c r="E122" s="12" t="s">
        <v>11</v>
      </c>
      <c r="F122" s="11" t="s">
        <v>77</v>
      </c>
      <c r="G122" s="13" t="s">
        <v>297</v>
      </c>
      <c r="H122" s="14">
        <v>108592</v>
      </c>
      <c r="I122" s="15">
        <f>+'[1]CALCULOS ISR Y TSS'!J19</f>
        <v>14126.49</v>
      </c>
      <c r="J122" s="15">
        <v>50</v>
      </c>
      <c r="K122" s="31">
        <f>+'[1]CALCULOS ISR Y TSS'!E19</f>
        <v>3116.5904</v>
      </c>
      <c r="L122" s="32">
        <f>+'[1]CALCULOS ISR Y TSS'!F19</f>
        <v>3301.1968000000002</v>
      </c>
      <c r="M122" s="15">
        <v>21815.380499999999</v>
      </c>
      <c r="N122" s="15">
        <v>0</v>
      </c>
      <c r="O122" s="15">
        <v>0</v>
      </c>
      <c r="P122" s="15">
        <v>0</v>
      </c>
      <c r="Q122" s="15">
        <v>9391.27</v>
      </c>
      <c r="R122" s="15">
        <f t="shared" si="6"/>
        <v>51800.9277</v>
      </c>
      <c r="S122" s="15">
        <f t="shared" si="7"/>
        <v>56791.0723</v>
      </c>
    </row>
    <row r="123" spans="2:19" ht="21.95" customHeight="1" x14ac:dyDescent="0.3">
      <c r="B123" s="9">
        <v>110</v>
      </c>
      <c r="C123" s="11" t="s">
        <v>164</v>
      </c>
      <c r="D123" s="11" t="s">
        <v>370</v>
      </c>
      <c r="E123" s="12" t="s">
        <v>11</v>
      </c>
      <c r="F123" s="11" t="s">
        <v>77</v>
      </c>
      <c r="G123" s="13" t="s">
        <v>296</v>
      </c>
      <c r="H123" s="14">
        <v>100000</v>
      </c>
      <c r="I123" s="15">
        <f>+'[1]CALCULOS ISR Y TSS'!J37</f>
        <v>11676.501791666667</v>
      </c>
      <c r="J123" s="15">
        <v>50</v>
      </c>
      <c r="K123" s="31">
        <f>+'[1]CALCULOS ISR Y TSS'!E37</f>
        <v>2870</v>
      </c>
      <c r="L123" s="32">
        <f>+'[1]CALCULOS ISR Y TSS'!F37</f>
        <v>3040</v>
      </c>
      <c r="M123" s="15">
        <v>5005.8675000000003</v>
      </c>
      <c r="N123" s="15">
        <f>1715.46</f>
        <v>1715.46</v>
      </c>
      <c r="O123" s="15">
        <v>0</v>
      </c>
      <c r="P123" s="15">
        <v>0</v>
      </c>
      <c r="Q123" s="15">
        <v>0</v>
      </c>
      <c r="R123" s="15">
        <f t="shared" si="6"/>
        <v>24357.829291666669</v>
      </c>
      <c r="S123" s="15">
        <f t="shared" si="7"/>
        <v>75642.170708333331</v>
      </c>
    </row>
    <row r="124" spans="2:19" ht="21.95" customHeight="1" x14ac:dyDescent="0.3">
      <c r="B124" s="9">
        <v>111</v>
      </c>
      <c r="C124" s="16" t="s">
        <v>243</v>
      </c>
      <c r="D124" s="16" t="s">
        <v>80</v>
      </c>
      <c r="E124" s="16" t="s">
        <v>8</v>
      </c>
      <c r="F124" s="17" t="s">
        <v>77</v>
      </c>
      <c r="G124" s="18" t="s">
        <v>296</v>
      </c>
      <c r="H124" s="14">
        <v>60000</v>
      </c>
      <c r="I124" s="15">
        <f>+'[1]CALCULOS ISR Y TSS'!J142</f>
        <v>3486.65</v>
      </c>
      <c r="J124" s="15">
        <v>170</v>
      </c>
      <c r="K124" s="31">
        <f>+'[1]CALCULOS ISR Y TSS'!E142</f>
        <v>1722</v>
      </c>
      <c r="L124" s="32">
        <f>+'[1]CALCULOS ISR Y TSS'!F142</f>
        <v>1824</v>
      </c>
      <c r="M124" s="15">
        <v>0</v>
      </c>
      <c r="N124" s="15">
        <v>0</v>
      </c>
      <c r="O124" s="15">
        <v>0</v>
      </c>
      <c r="P124" s="15">
        <v>200</v>
      </c>
      <c r="Q124" s="15">
        <v>30845.72</v>
      </c>
      <c r="R124" s="15">
        <f t="shared" si="6"/>
        <v>38248.370000000003</v>
      </c>
      <c r="S124" s="15">
        <f t="shared" si="7"/>
        <v>21751.629999999997</v>
      </c>
    </row>
    <row r="125" spans="2:19" ht="21.95" customHeight="1" x14ac:dyDescent="0.3">
      <c r="B125" s="9">
        <v>112</v>
      </c>
      <c r="C125" s="16" t="s">
        <v>82</v>
      </c>
      <c r="D125" s="16" t="s">
        <v>80</v>
      </c>
      <c r="E125" s="16" t="s">
        <v>8</v>
      </c>
      <c r="F125" s="17" t="s">
        <v>77</v>
      </c>
      <c r="G125" s="18" t="s">
        <v>296</v>
      </c>
      <c r="H125" s="14">
        <v>60000</v>
      </c>
      <c r="I125" s="15">
        <f>+'[1]CALCULOS ISR Y TSS'!J154</f>
        <v>3486.65</v>
      </c>
      <c r="J125" s="15">
        <v>50</v>
      </c>
      <c r="K125" s="31">
        <f>+'[1]CALCULOS ISR Y TSS'!E154</f>
        <v>1722</v>
      </c>
      <c r="L125" s="32">
        <f>+'[1]CALCULOS ISR Y TSS'!F154</f>
        <v>1824</v>
      </c>
      <c r="M125" s="15">
        <v>0</v>
      </c>
      <c r="N125" s="15">
        <v>0</v>
      </c>
      <c r="O125" s="15">
        <v>0</v>
      </c>
      <c r="P125" s="15">
        <v>200</v>
      </c>
      <c r="Q125" s="15">
        <v>25000</v>
      </c>
      <c r="R125" s="15">
        <f t="shared" si="6"/>
        <v>32282.65</v>
      </c>
      <c r="S125" s="15">
        <f t="shared" si="7"/>
        <v>27717.35</v>
      </c>
    </row>
    <row r="126" spans="2:19" ht="21.95" customHeight="1" x14ac:dyDescent="0.3">
      <c r="B126" s="9">
        <v>113</v>
      </c>
      <c r="C126" s="11" t="s">
        <v>78</v>
      </c>
      <c r="D126" s="11" t="s">
        <v>80</v>
      </c>
      <c r="E126" s="12" t="s">
        <v>11</v>
      </c>
      <c r="F126" s="12" t="s">
        <v>168</v>
      </c>
      <c r="G126" s="13" t="s">
        <v>296</v>
      </c>
      <c r="H126" s="14">
        <v>60000</v>
      </c>
      <c r="I126" s="15">
        <f>+'[1]CALCULOS ISR Y TSS'!J43</f>
        <v>3143.5872083333329</v>
      </c>
      <c r="J126" s="15">
        <v>130</v>
      </c>
      <c r="K126" s="31">
        <f>+'[1]CALCULOS ISR Y TSS'!E43</f>
        <v>1722</v>
      </c>
      <c r="L126" s="32">
        <f>+'[1]CALCULOS ISR Y TSS'!F43</f>
        <v>1824</v>
      </c>
      <c r="M126" s="15">
        <v>1693.1429999999998</v>
      </c>
      <c r="N126" s="15">
        <f>1715.46</f>
        <v>1715.46</v>
      </c>
      <c r="O126" s="15">
        <v>0</v>
      </c>
      <c r="P126" s="15">
        <v>0</v>
      </c>
      <c r="Q126" s="15">
        <v>1000</v>
      </c>
      <c r="R126" s="15">
        <f t="shared" si="6"/>
        <v>11228.190208333333</v>
      </c>
      <c r="S126" s="15">
        <f t="shared" si="7"/>
        <v>48771.809791666667</v>
      </c>
    </row>
    <row r="127" spans="2:19" ht="21.95" customHeight="1" x14ac:dyDescent="0.3">
      <c r="B127" s="9">
        <v>114</v>
      </c>
      <c r="C127" s="10" t="s">
        <v>196</v>
      </c>
      <c r="D127" s="12" t="s">
        <v>197</v>
      </c>
      <c r="E127" s="12" t="s">
        <v>8</v>
      </c>
      <c r="F127" s="11" t="s">
        <v>168</v>
      </c>
      <c r="G127" s="13" t="s">
        <v>297</v>
      </c>
      <c r="H127" s="14">
        <v>60000</v>
      </c>
      <c r="I127" s="15">
        <f>+'[1]CALCULOS ISR Y TSS'!J78</f>
        <v>3486.65</v>
      </c>
      <c r="J127" s="15">
        <v>50</v>
      </c>
      <c r="K127" s="31">
        <f>+'[1]CALCULOS ISR Y TSS'!E78</f>
        <v>1722</v>
      </c>
      <c r="L127" s="32">
        <f>+'[1]CALCULOS ISR Y TSS'!F78</f>
        <v>1824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f t="shared" si="6"/>
        <v>7082.65</v>
      </c>
      <c r="S127" s="15">
        <f t="shared" si="7"/>
        <v>52917.35</v>
      </c>
    </row>
    <row r="128" spans="2:19" ht="21.95" customHeight="1" x14ac:dyDescent="0.3">
      <c r="B128" s="9">
        <v>115</v>
      </c>
      <c r="C128" s="19" t="s">
        <v>79</v>
      </c>
      <c r="D128" s="16" t="s">
        <v>197</v>
      </c>
      <c r="E128" s="16" t="s">
        <v>8</v>
      </c>
      <c r="F128" s="17" t="s">
        <v>168</v>
      </c>
      <c r="G128" s="18" t="s">
        <v>297</v>
      </c>
      <c r="H128" s="14">
        <v>60000</v>
      </c>
      <c r="I128" s="15">
        <f>+'[1]CALCULOS ISR Y TSS'!J82</f>
        <v>3486.65</v>
      </c>
      <c r="J128" s="15">
        <v>50</v>
      </c>
      <c r="K128" s="31">
        <f>+'[1]CALCULOS ISR Y TSS'!E82</f>
        <v>1722</v>
      </c>
      <c r="L128" s="32">
        <f>+'[1]CALCULOS ISR Y TSS'!F82</f>
        <v>1824</v>
      </c>
      <c r="M128" s="15">
        <v>825.82050000000004</v>
      </c>
      <c r="N128" s="15">
        <v>0</v>
      </c>
      <c r="O128" s="15">
        <v>0</v>
      </c>
      <c r="P128" s="15">
        <v>0</v>
      </c>
      <c r="Q128" s="15">
        <v>23726.799999999999</v>
      </c>
      <c r="R128" s="15">
        <f t="shared" si="6"/>
        <v>31635.270499999999</v>
      </c>
      <c r="S128" s="15">
        <f t="shared" si="7"/>
        <v>28364.729500000001</v>
      </c>
    </row>
    <row r="129" spans="2:19" ht="21.95" customHeight="1" x14ac:dyDescent="0.3">
      <c r="B129" s="9">
        <v>116</v>
      </c>
      <c r="C129" s="16" t="s">
        <v>202</v>
      </c>
      <c r="D129" s="16" t="s">
        <v>80</v>
      </c>
      <c r="E129" s="16" t="s">
        <v>8</v>
      </c>
      <c r="F129" s="17" t="s">
        <v>168</v>
      </c>
      <c r="G129" s="18" t="s">
        <v>296</v>
      </c>
      <c r="H129" s="14">
        <v>73000</v>
      </c>
      <c r="I129" s="15">
        <f>+'[1]CALCULOS ISR Y TSS'!J85</f>
        <v>5932.99</v>
      </c>
      <c r="J129" s="15">
        <v>50</v>
      </c>
      <c r="K129" s="31">
        <f>+'[1]CALCULOS ISR Y TSS'!E85</f>
        <v>2095.1</v>
      </c>
      <c r="L129" s="32">
        <f>+'[1]CALCULOS ISR Y TSS'!F85</f>
        <v>2219.1999999999998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f t="shared" si="6"/>
        <v>10297.290000000001</v>
      </c>
      <c r="S129" s="15">
        <f t="shared" si="7"/>
        <v>62702.71</v>
      </c>
    </row>
    <row r="130" spans="2:19" ht="21.95" customHeight="1" x14ac:dyDescent="0.3">
      <c r="B130" s="9">
        <v>117</v>
      </c>
      <c r="C130" s="16" t="s">
        <v>225</v>
      </c>
      <c r="D130" s="16" t="s">
        <v>81</v>
      </c>
      <c r="E130" s="16" t="s">
        <v>8</v>
      </c>
      <c r="F130" s="17" t="s">
        <v>168</v>
      </c>
      <c r="G130" s="18" t="s">
        <v>296</v>
      </c>
      <c r="H130" s="14">
        <v>60000</v>
      </c>
      <c r="I130" s="15">
        <f>+'[1]CALCULOS ISR Y TSS'!J120</f>
        <v>3486.65</v>
      </c>
      <c r="J130" s="15">
        <v>50</v>
      </c>
      <c r="K130" s="31">
        <f>+'[1]CALCULOS ISR Y TSS'!E120</f>
        <v>1722</v>
      </c>
      <c r="L130" s="32">
        <f>+'[1]CALCULOS ISR Y TSS'!F120</f>
        <v>1824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f t="shared" si="6"/>
        <v>7082.65</v>
      </c>
      <c r="S130" s="15">
        <f t="shared" si="7"/>
        <v>52917.35</v>
      </c>
    </row>
    <row r="131" spans="2:19" ht="21.95" customHeight="1" x14ac:dyDescent="0.3">
      <c r="B131" s="9">
        <v>118</v>
      </c>
      <c r="C131" s="16" t="s">
        <v>226</v>
      </c>
      <c r="D131" s="16" t="s">
        <v>81</v>
      </c>
      <c r="E131" s="16" t="s">
        <v>8</v>
      </c>
      <c r="F131" s="17" t="s">
        <v>168</v>
      </c>
      <c r="G131" s="18" t="s">
        <v>296</v>
      </c>
      <c r="H131" s="14">
        <v>60000</v>
      </c>
      <c r="I131" s="15">
        <f>+'[1]CALCULOS ISR Y TSS'!J121</f>
        <v>3486.65</v>
      </c>
      <c r="J131" s="15">
        <v>50</v>
      </c>
      <c r="K131" s="31">
        <f>+'[1]CALCULOS ISR Y TSS'!E121</f>
        <v>1722</v>
      </c>
      <c r="L131" s="32">
        <f>+'[1]CALCULOS ISR Y TSS'!F121</f>
        <v>1824</v>
      </c>
      <c r="M131" s="15">
        <v>1651.6410000000001</v>
      </c>
      <c r="N131" s="15">
        <v>0</v>
      </c>
      <c r="O131" s="15">
        <v>0</v>
      </c>
      <c r="P131" s="15">
        <v>0</v>
      </c>
      <c r="Q131" s="15">
        <v>0</v>
      </c>
      <c r="R131" s="15">
        <f t="shared" si="6"/>
        <v>8734.2909999999993</v>
      </c>
      <c r="S131" s="15">
        <f t="shared" si="7"/>
        <v>51265.709000000003</v>
      </c>
    </row>
    <row r="132" spans="2:19" ht="21.95" customHeight="1" x14ac:dyDescent="0.3">
      <c r="B132" s="9">
        <v>119</v>
      </c>
      <c r="C132" s="16" t="s">
        <v>334</v>
      </c>
      <c r="D132" s="16" t="s">
        <v>335</v>
      </c>
      <c r="E132" s="16" t="s">
        <v>8</v>
      </c>
      <c r="F132" s="17" t="s">
        <v>336</v>
      </c>
      <c r="G132" s="18" t="s">
        <v>296</v>
      </c>
      <c r="H132" s="14">
        <v>125000</v>
      </c>
      <c r="I132" s="15">
        <f>+'[1]CALCULOS ISR Y TSS'!J192</f>
        <v>17557.126791666666</v>
      </c>
      <c r="J132" s="15">
        <v>50</v>
      </c>
      <c r="K132" s="31">
        <f>+'[1]CALCULOS ISR Y TSS'!E192</f>
        <v>3587.5</v>
      </c>
      <c r="L132" s="32">
        <f>+'[1]CALCULOS ISR Y TSS'!F192</f>
        <v>3800</v>
      </c>
      <c r="M132" s="15">
        <v>0</v>
      </c>
      <c r="N132" s="15">
        <v>1715.46</v>
      </c>
      <c r="O132" s="15">
        <v>0</v>
      </c>
      <c r="P132" s="15">
        <v>0</v>
      </c>
      <c r="Q132" s="15">
        <v>0</v>
      </c>
      <c r="R132" s="15">
        <f t="shared" si="6"/>
        <v>26710.086791666665</v>
      </c>
      <c r="S132" s="15">
        <f t="shared" si="7"/>
        <v>98289.913208333339</v>
      </c>
    </row>
    <row r="133" spans="2:19" ht="21.95" customHeight="1" x14ac:dyDescent="0.3">
      <c r="B133" s="9">
        <v>120</v>
      </c>
      <c r="C133" s="16" t="s">
        <v>37</v>
      </c>
      <c r="D133" s="16" t="s">
        <v>371</v>
      </c>
      <c r="E133" s="16" t="s">
        <v>8</v>
      </c>
      <c r="F133" s="17" t="s">
        <v>336</v>
      </c>
      <c r="G133" s="18" t="s">
        <v>296</v>
      </c>
      <c r="H133" s="14">
        <v>35000</v>
      </c>
      <c r="I133" s="15">
        <f>+'[1]CALCULOS ISR Y TSS'!J152</f>
        <v>0</v>
      </c>
      <c r="J133" s="15">
        <v>50</v>
      </c>
      <c r="K133" s="31">
        <f>+'[1]CALCULOS ISR Y TSS'!E152</f>
        <v>1004.5</v>
      </c>
      <c r="L133" s="32">
        <f>+'[1]CALCULOS ISR Y TSS'!F152</f>
        <v>1064</v>
      </c>
      <c r="M133" s="15">
        <v>0</v>
      </c>
      <c r="N133" s="15">
        <v>0</v>
      </c>
      <c r="O133" s="15">
        <v>0</v>
      </c>
      <c r="P133" s="15">
        <v>200</v>
      </c>
      <c r="Q133" s="15">
        <v>500</v>
      </c>
      <c r="R133" s="15">
        <f t="shared" si="6"/>
        <v>2818.5</v>
      </c>
      <c r="S133" s="15">
        <f t="shared" si="7"/>
        <v>32181.5</v>
      </c>
    </row>
    <row r="134" spans="2:19" ht="21.95" customHeight="1" x14ac:dyDescent="0.3">
      <c r="B134" s="9">
        <v>121</v>
      </c>
      <c r="C134" s="16" t="s">
        <v>250</v>
      </c>
      <c r="D134" s="16" t="s">
        <v>371</v>
      </c>
      <c r="E134" s="16" t="s">
        <v>8</v>
      </c>
      <c r="F134" s="17" t="s">
        <v>336</v>
      </c>
      <c r="G134" s="18" t="s">
        <v>296</v>
      </c>
      <c r="H134" s="14">
        <v>35000</v>
      </c>
      <c r="I134" s="15">
        <f>+'[1]CALCULOS ISR Y TSS'!J162</f>
        <v>0</v>
      </c>
      <c r="J134" s="15">
        <v>50</v>
      </c>
      <c r="K134" s="31">
        <f>+'[1]CALCULOS ISR Y TSS'!E162</f>
        <v>1004.5</v>
      </c>
      <c r="L134" s="32">
        <f>+'[1]CALCULOS ISR Y TSS'!F162</f>
        <v>1064</v>
      </c>
      <c r="M134" s="15">
        <v>0</v>
      </c>
      <c r="N134" s="15">
        <v>0</v>
      </c>
      <c r="O134" s="15">
        <v>0</v>
      </c>
      <c r="P134" s="15">
        <v>200</v>
      </c>
      <c r="Q134" s="15">
        <v>2000</v>
      </c>
      <c r="R134" s="15">
        <f t="shared" si="6"/>
        <v>4318.5</v>
      </c>
      <c r="S134" s="15">
        <f t="shared" si="7"/>
        <v>30681.5</v>
      </c>
    </row>
    <row r="135" spans="2:19" ht="21.95" customHeight="1" x14ac:dyDescent="0.3">
      <c r="B135" s="9">
        <v>122</v>
      </c>
      <c r="C135" s="16" t="s">
        <v>87</v>
      </c>
      <c r="D135" s="16" t="s">
        <v>215</v>
      </c>
      <c r="E135" s="16" t="s">
        <v>8</v>
      </c>
      <c r="F135" s="17" t="s">
        <v>88</v>
      </c>
      <c r="G135" s="18" t="s">
        <v>296</v>
      </c>
      <c r="H135" s="15">
        <v>115000</v>
      </c>
      <c r="I135" s="15">
        <f>+'[1]CALCULOS ISR Y TSS'!J97</f>
        <v>15633.81</v>
      </c>
      <c r="J135" s="15">
        <v>50</v>
      </c>
      <c r="K135" s="31">
        <f>+'[1]CALCULOS ISR Y TSS'!E97</f>
        <v>3300.5</v>
      </c>
      <c r="L135" s="32">
        <f>+'[1]CALCULOS ISR Y TSS'!F97</f>
        <v>3496</v>
      </c>
      <c r="M135" s="15">
        <v>564.38099999999997</v>
      </c>
      <c r="N135" s="15">
        <v>0</v>
      </c>
      <c r="O135" s="15">
        <v>0</v>
      </c>
      <c r="P135" s="15">
        <v>200</v>
      </c>
      <c r="Q135" s="15">
        <v>5500</v>
      </c>
      <c r="R135" s="15">
        <f t="shared" si="6"/>
        <v>28744.690999999999</v>
      </c>
      <c r="S135" s="15">
        <f t="shared" si="7"/>
        <v>86255.309000000008</v>
      </c>
    </row>
    <row r="136" spans="2:19" ht="21.95" customHeight="1" x14ac:dyDescent="0.3">
      <c r="B136" s="9">
        <v>123</v>
      </c>
      <c r="C136" s="11" t="s">
        <v>96</v>
      </c>
      <c r="D136" s="11" t="s">
        <v>24</v>
      </c>
      <c r="E136" s="12" t="s">
        <v>8</v>
      </c>
      <c r="F136" s="11" t="s">
        <v>88</v>
      </c>
      <c r="G136" s="13" t="s">
        <v>296</v>
      </c>
      <c r="H136" s="14">
        <v>25000</v>
      </c>
      <c r="I136" s="15">
        <f>+'[1]CALCULOS ISR Y TSS'!J54</f>
        <v>0</v>
      </c>
      <c r="J136" s="15">
        <v>130</v>
      </c>
      <c r="K136" s="31">
        <f>+'[1]CALCULOS ISR Y TSS'!E54</f>
        <v>717.5</v>
      </c>
      <c r="L136" s="32">
        <f>+'[1]CALCULOS ISR Y TSS'!F54</f>
        <v>760</v>
      </c>
      <c r="M136" s="15">
        <v>0</v>
      </c>
      <c r="N136" s="15">
        <f>1715.46</f>
        <v>1715.46</v>
      </c>
      <c r="O136" s="15">
        <v>0</v>
      </c>
      <c r="P136" s="15">
        <v>200</v>
      </c>
      <c r="Q136" s="15">
        <v>0</v>
      </c>
      <c r="R136" s="15">
        <f t="shared" si="6"/>
        <v>3522.96</v>
      </c>
      <c r="S136" s="15">
        <f t="shared" si="7"/>
        <v>21477.040000000001</v>
      </c>
    </row>
    <row r="137" spans="2:19" ht="21.95" customHeight="1" x14ac:dyDescent="0.3">
      <c r="B137" s="9">
        <v>124</v>
      </c>
      <c r="C137" s="11" t="s">
        <v>97</v>
      </c>
      <c r="D137" s="11" t="s">
        <v>24</v>
      </c>
      <c r="E137" s="12" t="s">
        <v>8</v>
      </c>
      <c r="F137" s="11" t="s">
        <v>88</v>
      </c>
      <c r="G137" s="13" t="s">
        <v>296</v>
      </c>
      <c r="H137" s="14">
        <v>25000</v>
      </c>
      <c r="I137" s="15">
        <f>+'[1]CALCULOS ISR Y TSS'!J59</f>
        <v>0</v>
      </c>
      <c r="J137" s="15">
        <v>50</v>
      </c>
      <c r="K137" s="31">
        <f>+'[1]CALCULOS ISR Y TSS'!E59</f>
        <v>717.5</v>
      </c>
      <c r="L137" s="32">
        <f>+'[1]CALCULOS ISR Y TSS'!F59</f>
        <v>760</v>
      </c>
      <c r="M137" s="15">
        <v>825.82050000000004</v>
      </c>
      <c r="N137" s="15">
        <v>0</v>
      </c>
      <c r="O137" s="15">
        <v>0</v>
      </c>
      <c r="P137" s="15">
        <v>200</v>
      </c>
      <c r="Q137" s="15">
        <v>5819.65</v>
      </c>
      <c r="R137" s="15">
        <f t="shared" si="6"/>
        <v>8372.9704999999994</v>
      </c>
      <c r="S137" s="15">
        <f t="shared" si="7"/>
        <v>16627.029500000001</v>
      </c>
    </row>
    <row r="138" spans="2:19" ht="21.95" customHeight="1" x14ac:dyDescent="0.3">
      <c r="B138" s="9">
        <v>125</v>
      </c>
      <c r="C138" s="11" t="s">
        <v>188</v>
      </c>
      <c r="D138" s="11" t="s">
        <v>24</v>
      </c>
      <c r="E138" s="12" t="s">
        <v>8</v>
      </c>
      <c r="F138" s="11" t="s">
        <v>88</v>
      </c>
      <c r="G138" s="13" t="s">
        <v>296</v>
      </c>
      <c r="H138" s="14">
        <v>25000</v>
      </c>
      <c r="I138" s="15">
        <f>+'[1]CALCULOS ISR Y TSS'!J65</f>
        <v>0</v>
      </c>
      <c r="J138" s="15">
        <v>50</v>
      </c>
      <c r="K138" s="31">
        <f>+'[1]CALCULOS ISR Y TSS'!E65</f>
        <v>717.5</v>
      </c>
      <c r="L138" s="32">
        <f>+'[1]CALCULOS ISR Y TSS'!F65</f>
        <v>760</v>
      </c>
      <c r="M138" s="15">
        <v>0</v>
      </c>
      <c r="N138" s="15">
        <v>0</v>
      </c>
      <c r="O138" s="15">
        <v>0</v>
      </c>
      <c r="P138" s="15">
        <v>200</v>
      </c>
      <c r="Q138" s="15">
        <v>9039.31</v>
      </c>
      <c r="R138" s="15">
        <f t="shared" si="6"/>
        <v>10766.81</v>
      </c>
      <c r="S138" s="15">
        <f t="shared" si="7"/>
        <v>14233.19</v>
      </c>
    </row>
    <row r="139" spans="2:19" ht="21.95" customHeight="1" x14ac:dyDescent="0.3">
      <c r="B139" s="9">
        <v>126</v>
      </c>
      <c r="C139" s="10" t="s">
        <v>190</v>
      </c>
      <c r="D139" s="12" t="s">
        <v>90</v>
      </c>
      <c r="E139" s="12" t="s">
        <v>8</v>
      </c>
      <c r="F139" s="11" t="s">
        <v>88</v>
      </c>
      <c r="G139" s="13" t="s">
        <v>297</v>
      </c>
      <c r="H139" s="14">
        <v>75000</v>
      </c>
      <c r="I139" s="15">
        <f>+'[1]CALCULOS ISR Y TSS'!J70</f>
        <v>6309.35</v>
      </c>
      <c r="J139" s="15">
        <v>50</v>
      </c>
      <c r="K139" s="31">
        <f>+'[1]CALCULOS ISR Y TSS'!E70</f>
        <v>2152.5</v>
      </c>
      <c r="L139" s="32">
        <f>+'[1]CALCULOS ISR Y TSS'!F70</f>
        <v>2280</v>
      </c>
      <c r="M139" s="15">
        <v>0</v>
      </c>
      <c r="N139" s="15">
        <v>0</v>
      </c>
      <c r="O139" s="15">
        <v>0</v>
      </c>
      <c r="P139" s="15">
        <v>200</v>
      </c>
      <c r="Q139" s="15">
        <v>0</v>
      </c>
      <c r="R139" s="15">
        <f t="shared" si="6"/>
        <v>10991.85</v>
      </c>
      <c r="S139" s="15">
        <f t="shared" si="7"/>
        <v>64008.15</v>
      </c>
    </row>
    <row r="140" spans="2:19" ht="21.95" customHeight="1" x14ac:dyDescent="0.3">
      <c r="B140" s="9">
        <v>127</v>
      </c>
      <c r="C140" s="10" t="s">
        <v>98</v>
      </c>
      <c r="D140" s="12" t="s">
        <v>99</v>
      </c>
      <c r="E140" s="12" t="s">
        <v>8</v>
      </c>
      <c r="F140" s="11" t="s">
        <v>88</v>
      </c>
      <c r="G140" s="13" t="s">
        <v>296</v>
      </c>
      <c r="H140" s="14">
        <v>26000</v>
      </c>
      <c r="I140" s="15">
        <f>+'[1]CALCULOS ISR Y TSS'!J76</f>
        <v>0</v>
      </c>
      <c r="J140" s="15">
        <v>50</v>
      </c>
      <c r="K140" s="31">
        <f>+'[1]CALCULOS ISR Y TSS'!E76</f>
        <v>746.2</v>
      </c>
      <c r="L140" s="32">
        <f>+'[1]CALCULOS ISR Y TSS'!F76</f>
        <v>790.4</v>
      </c>
      <c r="M140" s="15">
        <v>1693.1429999999998</v>
      </c>
      <c r="N140" s="15">
        <v>0</v>
      </c>
      <c r="O140" s="15">
        <v>0</v>
      </c>
      <c r="P140" s="15">
        <v>200</v>
      </c>
      <c r="Q140" s="15">
        <v>3175.17</v>
      </c>
      <c r="R140" s="15">
        <f t="shared" si="6"/>
        <v>6654.9129999999996</v>
      </c>
      <c r="S140" s="15">
        <f t="shared" si="7"/>
        <v>19345.087</v>
      </c>
    </row>
    <row r="141" spans="2:19" ht="21.95" customHeight="1" x14ac:dyDescent="0.3">
      <c r="B141" s="9">
        <v>128</v>
      </c>
      <c r="C141" s="16" t="s">
        <v>212</v>
      </c>
      <c r="D141" s="16" t="s">
        <v>91</v>
      </c>
      <c r="E141" s="16" t="s">
        <v>8</v>
      </c>
      <c r="F141" s="17" t="s">
        <v>88</v>
      </c>
      <c r="G141" s="18" t="s">
        <v>297</v>
      </c>
      <c r="H141" s="14">
        <v>55000</v>
      </c>
      <c r="I141" s="15">
        <f>+'[1]CALCULOS ISR Y TSS'!J94</f>
        <v>2559.6799999999998</v>
      </c>
      <c r="J141" s="15">
        <v>50</v>
      </c>
      <c r="K141" s="31">
        <f>+'[1]CALCULOS ISR Y TSS'!E94</f>
        <v>1578.5</v>
      </c>
      <c r="L141" s="32">
        <f>+'[1]CALCULOS ISR Y TSS'!F94</f>
        <v>1672</v>
      </c>
      <c r="M141" s="15">
        <v>825.82050000000004</v>
      </c>
      <c r="N141" s="15">
        <v>0</v>
      </c>
      <c r="O141" s="15">
        <v>0</v>
      </c>
      <c r="P141" s="15">
        <v>200</v>
      </c>
      <c r="Q141" s="15">
        <v>8730.48</v>
      </c>
      <c r="R141" s="15">
        <f t="shared" si="6"/>
        <v>15616.4805</v>
      </c>
      <c r="S141" s="15">
        <f t="shared" si="7"/>
        <v>39383.519500000002</v>
      </c>
    </row>
    <row r="142" spans="2:19" ht="21.95" customHeight="1" x14ac:dyDescent="0.3">
      <c r="B142" s="9">
        <v>129</v>
      </c>
      <c r="C142" s="16" t="s">
        <v>217</v>
      </c>
      <c r="D142" s="16" t="s">
        <v>92</v>
      </c>
      <c r="E142" s="16" t="s">
        <v>8</v>
      </c>
      <c r="F142" s="17" t="s">
        <v>88</v>
      </c>
      <c r="G142" s="18" t="s">
        <v>297</v>
      </c>
      <c r="H142" s="15">
        <v>40000</v>
      </c>
      <c r="I142" s="15">
        <f>+'[1]CALCULOS ISR Y TSS'!J99</f>
        <v>185.33</v>
      </c>
      <c r="J142" s="15">
        <v>130</v>
      </c>
      <c r="K142" s="31">
        <f>+'[1]CALCULOS ISR Y TSS'!E99</f>
        <v>1148</v>
      </c>
      <c r="L142" s="32">
        <f>+'[1]CALCULOS ISR Y TSS'!F99</f>
        <v>1216</v>
      </c>
      <c r="M142" s="15">
        <v>0</v>
      </c>
      <c r="N142" s="15">
        <v>1715.46</v>
      </c>
      <c r="O142" s="15">
        <v>0</v>
      </c>
      <c r="P142" s="15">
        <v>200</v>
      </c>
      <c r="Q142" s="15">
        <v>10230.48</v>
      </c>
      <c r="R142" s="15">
        <f t="shared" ref="R142:R173" si="8">SUM(I142:Q142)</f>
        <v>14825.27</v>
      </c>
      <c r="S142" s="15">
        <f t="shared" ref="S142:S173" si="9">+H142-R142</f>
        <v>25174.73</v>
      </c>
    </row>
    <row r="143" spans="2:19" ht="21.95" customHeight="1" x14ac:dyDescent="0.3">
      <c r="B143" s="9">
        <v>130</v>
      </c>
      <c r="C143" s="16" t="s">
        <v>100</v>
      </c>
      <c r="D143" s="16" t="s">
        <v>24</v>
      </c>
      <c r="E143" s="16" t="s">
        <v>8</v>
      </c>
      <c r="F143" s="17" t="s">
        <v>88</v>
      </c>
      <c r="G143" s="18" t="s">
        <v>296</v>
      </c>
      <c r="H143" s="14">
        <v>25000</v>
      </c>
      <c r="I143" s="15">
        <f>+'[1]CALCULOS ISR Y TSS'!J104</f>
        <v>0</v>
      </c>
      <c r="J143" s="15">
        <v>50</v>
      </c>
      <c r="K143" s="31">
        <f>+'[1]CALCULOS ISR Y TSS'!E104</f>
        <v>717.5</v>
      </c>
      <c r="L143" s="32">
        <f>+'[1]CALCULOS ISR Y TSS'!F104</f>
        <v>760</v>
      </c>
      <c r="M143" s="15">
        <v>0</v>
      </c>
      <c r="N143" s="15">
        <v>0</v>
      </c>
      <c r="O143" s="15">
        <v>0</v>
      </c>
      <c r="P143" s="15">
        <v>200</v>
      </c>
      <c r="Q143" s="15">
        <v>2809.8199999999997</v>
      </c>
      <c r="R143" s="15">
        <f t="shared" si="8"/>
        <v>4537.32</v>
      </c>
      <c r="S143" s="15">
        <f t="shared" si="9"/>
        <v>20462.68</v>
      </c>
    </row>
    <row r="144" spans="2:19" ht="21.95" customHeight="1" x14ac:dyDescent="0.3">
      <c r="B144" s="9">
        <v>131</v>
      </c>
      <c r="C144" s="16" t="s">
        <v>101</v>
      </c>
      <c r="D144" s="16" t="s">
        <v>24</v>
      </c>
      <c r="E144" s="16" t="s">
        <v>8</v>
      </c>
      <c r="F144" s="17" t="s">
        <v>88</v>
      </c>
      <c r="G144" s="18" t="s">
        <v>296</v>
      </c>
      <c r="H144" s="14">
        <v>25000</v>
      </c>
      <c r="I144" s="15">
        <f>+'[1]CALCULOS ISR Y TSS'!J108</f>
        <v>0</v>
      </c>
      <c r="J144" s="15">
        <v>130</v>
      </c>
      <c r="K144" s="31">
        <f>+'[1]CALCULOS ISR Y TSS'!E108</f>
        <v>717.5</v>
      </c>
      <c r="L144" s="32">
        <f>+'[1]CALCULOS ISR Y TSS'!F108</f>
        <v>760</v>
      </c>
      <c r="M144" s="15">
        <v>0</v>
      </c>
      <c r="N144" s="15">
        <v>0</v>
      </c>
      <c r="O144" s="15">
        <v>0</v>
      </c>
      <c r="P144" s="15">
        <v>200</v>
      </c>
      <c r="Q144" s="15">
        <v>7422.86</v>
      </c>
      <c r="R144" s="15">
        <f t="shared" si="8"/>
        <v>9230.36</v>
      </c>
      <c r="S144" s="15">
        <f t="shared" si="9"/>
        <v>15769.64</v>
      </c>
    </row>
    <row r="145" spans="2:19" ht="21.95" customHeight="1" x14ac:dyDescent="0.3">
      <c r="B145" s="9">
        <v>132</v>
      </c>
      <c r="C145" s="16" t="s">
        <v>93</v>
      </c>
      <c r="D145" s="16" t="s">
        <v>35</v>
      </c>
      <c r="E145" s="16" t="s">
        <v>8</v>
      </c>
      <c r="F145" s="17" t="s">
        <v>88</v>
      </c>
      <c r="G145" s="18" t="s">
        <v>296</v>
      </c>
      <c r="H145" s="14">
        <v>30000</v>
      </c>
      <c r="I145" s="15">
        <f>+'[1]CALCULOS ISR Y TSS'!J115</f>
        <v>0</v>
      </c>
      <c r="J145" s="15">
        <v>90</v>
      </c>
      <c r="K145" s="31">
        <f>+'[1]CALCULOS ISR Y TSS'!E115</f>
        <v>861</v>
      </c>
      <c r="L145" s="32">
        <f>+'[1]CALCULOS ISR Y TSS'!F115</f>
        <v>912</v>
      </c>
      <c r="M145" s="15">
        <v>0</v>
      </c>
      <c r="N145" s="15">
        <f>(1715.46*2)</f>
        <v>3430.92</v>
      </c>
      <c r="O145" s="15">
        <v>0</v>
      </c>
      <c r="P145" s="15">
        <v>200</v>
      </c>
      <c r="Q145" s="15">
        <v>14038.1</v>
      </c>
      <c r="R145" s="15">
        <f t="shared" si="8"/>
        <v>19532.02</v>
      </c>
      <c r="S145" s="15">
        <f t="shared" si="9"/>
        <v>10467.98</v>
      </c>
    </row>
    <row r="146" spans="2:19" ht="21.95" customHeight="1" x14ac:dyDescent="0.3">
      <c r="B146" s="9">
        <v>133</v>
      </c>
      <c r="C146" s="16" t="s">
        <v>102</v>
      </c>
      <c r="D146" s="16" t="s">
        <v>24</v>
      </c>
      <c r="E146" s="16" t="s">
        <v>8</v>
      </c>
      <c r="F146" s="17" t="s">
        <v>88</v>
      </c>
      <c r="G146" s="18" t="s">
        <v>296</v>
      </c>
      <c r="H146" s="14">
        <v>25000</v>
      </c>
      <c r="I146" s="15">
        <f>+'[1]CALCULOS ISR Y TSS'!J116</f>
        <v>0</v>
      </c>
      <c r="J146" s="15">
        <v>50</v>
      </c>
      <c r="K146" s="31">
        <f>+'[1]CALCULOS ISR Y TSS'!E116</f>
        <v>717.5</v>
      </c>
      <c r="L146" s="32">
        <f>+'[1]CALCULOS ISR Y TSS'!F116</f>
        <v>760</v>
      </c>
      <c r="M146" s="15">
        <v>0</v>
      </c>
      <c r="N146" s="15">
        <v>0</v>
      </c>
      <c r="O146" s="15">
        <v>0</v>
      </c>
      <c r="P146" s="15">
        <v>200</v>
      </c>
      <c r="Q146" s="15">
        <v>5539.33</v>
      </c>
      <c r="R146" s="15">
        <f t="shared" si="8"/>
        <v>7266.83</v>
      </c>
      <c r="S146" s="15">
        <f t="shared" si="9"/>
        <v>17733.169999999998</v>
      </c>
    </row>
    <row r="147" spans="2:19" ht="21.95" customHeight="1" x14ac:dyDescent="0.3">
      <c r="B147" s="9">
        <v>134</v>
      </c>
      <c r="C147" s="16" t="s">
        <v>94</v>
      </c>
      <c r="D147" s="16" t="s">
        <v>36</v>
      </c>
      <c r="E147" s="16" t="s">
        <v>8</v>
      </c>
      <c r="F147" s="17" t="s">
        <v>88</v>
      </c>
      <c r="G147" s="18" t="s">
        <v>296</v>
      </c>
      <c r="H147" s="14">
        <v>38000</v>
      </c>
      <c r="I147" s="15">
        <f>+'[1]CALCULOS ISR Y TSS'!J124</f>
        <v>160.38</v>
      </c>
      <c r="J147" s="15">
        <v>50</v>
      </c>
      <c r="K147" s="31">
        <f>+'[1]CALCULOS ISR Y TSS'!E124</f>
        <v>1090.5999999999999</v>
      </c>
      <c r="L147" s="32">
        <f>+'[1]CALCULOS ISR Y TSS'!F124</f>
        <v>1155.2</v>
      </c>
      <c r="M147" s="15">
        <v>0</v>
      </c>
      <c r="N147" s="15">
        <v>0</v>
      </c>
      <c r="O147" s="15">
        <v>0</v>
      </c>
      <c r="P147" s="15">
        <v>200</v>
      </c>
      <c r="Q147" s="15">
        <v>9071.84</v>
      </c>
      <c r="R147" s="15">
        <f t="shared" si="8"/>
        <v>11728.02</v>
      </c>
      <c r="S147" s="15">
        <f t="shared" si="9"/>
        <v>26271.98</v>
      </c>
    </row>
    <row r="148" spans="2:19" ht="21.95" customHeight="1" x14ac:dyDescent="0.3">
      <c r="B148" s="9">
        <v>135</v>
      </c>
      <c r="C148" s="16" t="s">
        <v>232</v>
      </c>
      <c r="D148" s="16" t="s">
        <v>95</v>
      </c>
      <c r="E148" s="16" t="s">
        <v>8</v>
      </c>
      <c r="F148" s="17" t="s">
        <v>88</v>
      </c>
      <c r="G148" s="18" t="s">
        <v>297</v>
      </c>
      <c r="H148" s="14">
        <v>60000</v>
      </c>
      <c r="I148" s="15">
        <f>+'[1]CALCULOS ISR Y TSS'!J130</f>
        <v>3486.65</v>
      </c>
      <c r="J148" s="15">
        <v>50</v>
      </c>
      <c r="K148" s="31">
        <f>+'[1]CALCULOS ISR Y TSS'!E130</f>
        <v>1722</v>
      </c>
      <c r="L148" s="32">
        <f>+'[1]CALCULOS ISR Y TSS'!F130</f>
        <v>1824</v>
      </c>
      <c r="M148" s="15">
        <v>0</v>
      </c>
      <c r="N148" s="15">
        <v>0</v>
      </c>
      <c r="O148" s="15">
        <v>0</v>
      </c>
      <c r="P148" s="15">
        <v>200</v>
      </c>
      <c r="Q148" s="15">
        <v>0</v>
      </c>
      <c r="R148" s="15">
        <f t="shared" si="8"/>
        <v>7282.65</v>
      </c>
      <c r="S148" s="15">
        <f t="shared" si="9"/>
        <v>52717.35</v>
      </c>
    </row>
    <row r="149" spans="2:19" ht="21.95" customHeight="1" x14ac:dyDescent="0.3">
      <c r="B149" s="9">
        <v>136</v>
      </c>
      <c r="C149" s="16" t="s">
        <v>237</v>
      </c>
      <c r="D149" s="16" t="s">
        <v>24</v>
      </c>
      <c r="E149" s="16" t="s">
        <v>8</v>
      </c>
      <c r="F149" s="17" t="s">
        <v>88</v>
      </c>
      <c r="G149" s="18" t="s">
        <v>296</v>
      </c>
      <c r="H149" s="14">
        <v>25000</v>
      </c>
      <c r="I149" s="15">
        <f>+'[1]CALCULOS ISR Y TSS'!J134</f>
        <v>0</v>
      </c>
      <c r="J149" s="15">
        <v>50</v>
      </c>
      <c r="K149" s="31">
        <f>+'[1]CALCULOS ISR Y TSS'!E134</f>
        <v>717.5</v>
      </c>
      <c r="L149" s="32">
        <f>+'[1]CALCULOS ISR Y TSS'!F134</f>
        <v>760</v>
      </c>
      <c r="M149" s="15">
        <v>0</v>
      </c>
      <c r="N149" s="15">
        <v>0</v>
      </c>
      <c r="O149" s="15">
        <v>0</v>
      </c>
      <c r="P149" s="15">
        <v>200</v>
      </c>
      <c r="Q149" s="15">
        <v>5000</v>
      </c>
      <c r="R149" s="15">
        <f t="shared" si="8"/>
        <v>6727.5</v>
      </c>
      <c r="S149" s="15">
        <f t="shared" si="9"/>
        <v>18272.5</v>
      </c>
    </row>
    <row r="150" spans="2:19" ht="21.95" customHeight="1" x14ac:dyDescent="0.3">
      <c r="B150" s="9">
        <v>137</v>
      </c>
      <c r="C150" s="16" t="s">
        <v>238</v>
      </c>
      <c r="D150" s="16" t="s">
        <v>24</v>
      </c>
      <c r="E150" s="16" t="s">
        <v>8</v>
      </c>
      <c r="F150" s="17" t="s">
        <v>88</v>
      </c>
      <c r="G150" s="18" t="s">
        <v>296</v>
      </c>
      <c r="H150" s="14">
        <v>25000</v>
      </c>
      <c r="I150" s="15">
        <f>+'[1]CALCULOS ISR Y TSS'!J135</f>
        <v>0</v>
      </c>
      <c r="J150" s="15">
        <v>50</v>
      </c>
      <c r="K150" s="31">
        <f>+'[1]CALCULOS ISR Y TSS'!E135</f>
        <v>717.5</v>
      </c>
      <c r="L150" s="32">
        <f>+'[1]CALCULOS ISR Y TSS'!F135</f>
        <v>760</v>
      </c>
      <c r="M150" s="15">
        <v>0</v>
      </c>
      <c r="N150" s="15">
        <v>0</v>
      </c>
      <c r="O150" s="15">
        <v>0</v>
      </c>
      <c r="P150" s="15">
        <v>200</v>
      </c>
      <c r="Q150" s="15">
        <v>5494.6900000000005</v>
      </c>
      <c r="R150" s="15">
        <f t="shared" si="8"/>
        <v>7222.1900000000005</v>
      </c>
      <c r="S150" s="15">
        <f t="shared" si="9"/>
        <v>17777.809999999998</v>
      </c>
    </row>
    <row r="151" spans="2:19" ht="21.95" customHeight="1" x14ac:dyDescent="0.3">
      <c r="B151" s="9">
        <v>138</v>
      </c>
      <c r="C151" s="16" t="s">
        <v>104</v>
      </c>
      <c r="D151" s="16" t="s">
        <v>24</v>
      </c>
      <c r="E151" s="16" t="s">
        <v>8</v>
      </c>
      <c r="F151" s="17" t="s">
        <v>88</v>
      </c>
      <c r="G151" s="18" t="s">
        <v>296</v>
      </c>
      <c r="H151" s="14">
        <v>25000</v>
      </c>
      <c r="I151" s="15">
        <f>+'[1]CALCULOS ISR Y TSS'!J149</f>
        <v>0</v>
      </c>
      <c r="J151" s="15">
        <v>50</v>
      </c>
      <c r="K151" s="31">
        <f>+'[1]CALCULOS ISR Y TSS'!E149</f>
        <v>717.5</v>
      </c>
      <c r="L151" s="32">
        <f>+'[1]CALCULOS ISR Y TSS'!F149</f>
        <v>760</v>
      </c>
      <c r="M151" s="15">
        <v>0</v>
      </c>
      <c r="N151" s="15">
        <v>0</v>
      </c>
      <c r="O151" s="15">
        <v>0</v>
      </c>
      <c r="P151" s="15">
        <v>200</v>
      </c>
      <c r="Q151" s="15">
        <v>4074.44</v>
      </c>
      <c r="R151" s="15">
        <f t="shared" si="8"/>
        <v>5801.9400000000005</v>
      </c>
      <c r="S151" s="15">
        <f t="shared" si="9"/>
        <v>19198.059999999998</v>
      </c>
    </row>
    <row r="152" spans="2:19" ht="21.95" customHeight="1" x14ac:dyDescent="0.3">
      <c r="B152" s="9">
        <v>139</v>
      </c>
      <c r="C152" s="16" t="s">
        <v>254</v>
      </c>
      <c r="D152" s="16" t="s">
        <v>24</v>
      </c>
      <c r="E152" s="16" t="s">
        <v>8</v>
      </c>
      <c r="F152" s="17" t="s">
        <v>88</v>
      </c>
      <c r="G152" s="18" t="s">
        <v>296</v>
      </c>
      <c r="H152" s="14">
        <v>25000</v>
      </c>
      <c r="I152" s="15">
        <f>+'[1]CALCULOS ISR Y TSS'!J165</f>
        <v>0</v>
      </c>
      <c r="J152" s="15">
        <v>50</v>
      </c>
      <c r="K152" s="31">
        <f>+'[1]CALCULOS ISR Y TSS'!E165</f>
        <v>717.5</v>
      </c>
      <c r="L152" s="32">
        <f>+'[1]CALCULOS ISR Y TSS'!F165</f>
        <v>760</v>
      </c>
      <c r="M152" s="15">
        <v>0</v>
      </c>
      <c r="N152" s="15">
        <v>0</v>
      </c>
      <c r="O152" s="15">
        <v>0</v>
      </c>
      <c r="P152" s="15">
        <v>200</v>
      </c>
      <c r="Q152" s="15">
        <v>1000</v>
      </c>
      <c r="R152" s="15">
        <f t="shared" si="8"/>
        <v>2727.5</v>
      </c>
      <c r="S152" s="15">
        <f t="shared" si="9"/>
        <v>22272.5</v>
      </c>
    </row>
    <row r="153" spans="2:19" ht="21.95" customHeight="1" x14ac:dyDescent="0.3">
      <c r="B153" s="9">
        <v>140</v>
      </c>
      <c r="C153" s="16" t="s">
        <v>269</v>
      </c>
      <c r="D153" s="16" t="s">
        <v>24</v>
      </c>
      <c r="E153" s="16" t="s">
        <v>8</v>
      </c>
      <c r="F153" s="17" t="s">
        <v>88</v>
      </c>
      <c r="G153" s="18" t="s">
        <v>296</v>
      </c>
      <c r="H153" s="14">
        <v>25000</v>
      </c>
      <c r="I153" s="15">
        <f>+'[1]CALCULOS ISR Y TSS'!J174</f>
        <v>0</v>
      </c>
      <c r="J153" s="15">
        <v>50</v>
      </c>
      <c r="K153" s="31">
        <f>+'[1]CALCULOS ISR Y TSS'!E174</f>
        <v>717.5</v>
      </c>
      <c r="L153" s="32">
        <f>+'[1]CALCULOS ISR Y TSS'!F174</f>
        <v>760</v>
      </c>
      <c r="M153" s="15">
        <v>0</v>
      </c>
      <c r="N153" s="15">
        <v>0</v>
      </c>
      <c r="O153" s="15">
        <v>0</v>
      </c>
      <c r="P153" s="15">
        <v>200</v>
      </c>
      <c r="Q153" s="15">
        <v>2000</v>
      </c>
      <c r="R153" s="15">
        <f t="shared" si="8"/>
        <v>3727.5</v>
      </c>
      <c r="S153" s="15">
        <f t="shared" si="9"/>
        <v>21272.5</v>
      </c>
    </row>
    <row r="154" spans="2:19" ht="21.95" customHeight="1" x14ac:dyDescent="0.3">
      <c r="B154" s="9">
        <v>141</v>
      </c>
      <c r="C154" s="16" t="s">
        <v>270</v>
      </c>
      <c r="D154" s="16" t="s">
        <v>24</v>
      </c>
      <c r="E154" s="16" t="s">
        <v>8</v>
      </c>
      <c r="F154" s="17" t="s">
        <v>88</v>
      </c>
      <c r="G154" s="18" t="s">
        <v>296</v>
      </c>
      <c r="H154" s="14">
        <v>25000</v>
      </c>
      <c r="I154" s="15">
        <f>+'[1]CALCULOS ISR Y TSS'!J175</f>
        <v>0</v>
      </c>
      <c r="J154" s="15">
        <v>90</v>
      </c>
      <c r="K154" s="31">
        <f>+'[1]CALCULOS ISR Y TSS'!E175</f>
        <v>717.5</v>
      </c>
      <c r="L154" s="32">
        <f>+'[1]CALCULOS ISR Y TSS'!F175</f>
        <v>760</v>
      </c>
      <c r="M154" s="15">
        <v>0</v>
      </c>
      <c r="N154" s="15">
        <v>0</v>
      </c>
      <c r="O154" s="15">
        <v>0</v>
      </c>
      <c r="P154" s="15">
        <v>200</v>
      </c>
      <c r="Q154" s="15">
        <v>1500</v>
      </c>
      <c r="R154" s="15">
        <f t="shared" si="8"/>
        <v>3267.5</v>
      </c>
      <c r="S154" s="15">
        <f t="shared" si="9"/>
        <v>21732.5</v>
      </c>
    </row>
    <row r="155" spans="2:19" ht="21.95" customHeight="1" x14ac:dyDescent="0.3">
      <c r="B155" s="9">
        <v>142</v>
      </c>
      <c r="C155" s="16" t="s">
        <v>271</v>
      </c>
      <c r="D155" s="16" t="s">
        <v>24</v>
      </c>
      <c r="E155" s="16" t="s">
        <v>8</v>
      </c>
      <c r="F155" s="17" t="s">
        <v>88</v>
      </c>
      <c r="G155" s="18" t="s">
        <v>296</v>
      </c>
      <c r="H155" s="14">
        <v>25000</v>
      </c>
      <c r="I155" s="15">
        <f>+'[1]CALCULOS ISR Y TSS'!J176</f>
        <v>0</v>
      </c>
      <c r="J155" s="15">
        <v>50</v>
      </c>
      <c r="K155" s="31">
        <f>+'[1]CALCULOS ISR Y TSS'!E176</f>
        <v>717.5</v>
      </c>
      <c r="L155" s="32">
        <f>+'[1]CALCULOS ISR Y TSS'!F176</f>
        <v>760</v>
      </c>
      <c r="M155" s="15">
        <v>0</v>
      </c>
      <c r="N155" s="15">
        <v>0</v>
      </c>
      <c r="O155" s="15">
        <v>0</v>
      </c>
      <c r="P155" s="15">
        <v>200</v>
      </c>
      <c r="Q155" s="15">
        <v>2000</v>
      </c>
      <c r="R155" s="15">
        <f t="shared" si="8"/>
        <v>3727.5</v>
      </c>
      <c r="S155" s="15">
        <f t="shared" si="9"/>
        <v>21272.5</v>
      </c>
    </row>
    <row r="156" spans="2:19" ht="21.95" customHeight="1" x14ac:dyDescent="0.3">
      <c r="B156" s="9">
        <v>143</v>
      </c>
      <c r="C156" s="16" t="s">
        <v>337</v>
      </c>
      <c r="D156" s="16" t="s">
        <v>92</v>
      </c>
      <c r="E156" s="16" t="s">
        <v>8</v>
      </c>
      <c r="F156" s="17" t="s">
        <v>88</v>
      </c>
      <c r="G156" s="18" t="s">
        <v>297</v>
      </c>
      <c r="H156" s="14">
        <v>40000</v>
      </c>
      <c r="I156" s="15">
        <f>+'[1]CALCULOS ISR Y TSS'!J193</f>
        <v>442.65</v>
      </c>
      <c r="J156" s="15">
        <v>50</v>
      </c>
      <c r="K156" s="31">
        <f>+'[1]CALCULOS ISR Y TSS'!E193</f>
        <v>1148</v>
      </c>
      <c r="L156" s="32">
        <f>+'[1]CALCULOS ISR Y TSS'!F193</f>
        <v>1216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f t="shared" si="8"/>
        <v>2856.65</v>
      </c>
      <c r="S156" s="15">
        <f t="shared" si="9"/>
        <v>37143.35</v>
      </c>
    </row>
    <row r="157" spans="2:19" ht="21.95" customHeight="1" x14ac:dyDescent="0.3">
      <c r="B157" s="9">
        <v>144</v>
      </c>
      <c r="C157" s="11" t="s">
        <v>152</v>
      </c>
      <c r="D157" s="11" t="s">
        <v>153</v>
      </c>
      <c r="E157" s="12" t="s">
        <v>11</v>
      </c>
      <c r="F157" s="11" t="s">
        <v>147</v>
      </c>
      <c r="G157" s="13" t="s">
        <v>297</v>
      </c>
      <c r="H157" s="14">
        <v>115000</v>
      </c>
      <c r="I157" s="15">
        <f>+'[1]CALCULOS ISR Y TSS'!J24</f>
        <v>15204.95</v>
      </c>
      <c r="J157" s="15">
        <v>130</v>
      </c>
      <c r="K157" s="31">
        <f>+'[1]CALCULOS ISR Y TSS'!E24</f>
        <v>3300.5</v>
      </c>
      <c r="L157" s="32">
        <f>+'[1]CALCULOS ISR Y TSS'!F24</f>
        <v>3496</v>
      </c>
      <c r="M157" s="15">
        <v>1128.7619999999999</v>
      </c>
      <c r="N157" s="15">
        <f>1715.46</f>
        <v>1715.46</v>
      </c>
      <c r="O157" s="15">
        <v>0</v>
      </c>
      <c r="P157" s="15">
        <v>0</v>
      </c>
      <c r="Q157" s="15">
        <v>5500</v>
      </c>
      <c r="R157" s="15">
        <f t="shared" si="8"/>
        <v>30475.671999999999</v>
      </c>
      <c r="S157" s="15">
        <f t="shared" si="9"/>
        <v>84524.328000000009</v>
      </c>
    </row>
    <row r="158" spans="2:19" ht="21.95" customHeight="1" x14ac:dyDescent="0.3">
      <c r="B158" s="9">
        <v>145</v>
      </c>
      <c r="C158" s="11" t="s">
        <v>146</v>
      </c>
      <c r="D158" s="11" t="s">
        <v>14</v>
      </c>
      <c r="E158" s="12" t="s">
        <v>11</v>
      </c>
      <c r="F158" s="11" t="s">
        <v>147</v>
      </c>
      <c r="G158" s="13" t="s">
        <v>296</v>
      </c>
      <c r="H158" s="14">
        <v>85000</v>
      </c>
      <c r="I158" s="15">
        <f>+'[1]CALCULOS ISR Y TSS'!J17</f>
        <v>8577.06</v>
      </c>
      <c r="J158" s="15">
        <v>50</v>
      </c>
      <c r="K158" s="31">
        <f>+'[1]CALCULOS ISR Y TSS'!E17</f>
        <v>2439.5</v>
      </c>
      <c r="L158" s="32">
        <f>+'[1]CALCULOS ISR Y TSS'!F17</f>
        <v>2584</v>
      </c>
      <c r="M158" s="15">
        <v>9845.7599999999984</v>
      </c>
      <c r="N158" s="15">
        <v>0</v>
      </c>
      <c r="O158" s="15">
        <v>0</v>
      </c>
      <c r="P158" s="15">
        <v>200</v>
      </c>
      <c r="Q158" s="15">
        <v>3000</v>
      </c>
      <c r="R158" s="15">
        <f t="shared" si="8"/>
        <v>26696.32</v>
      </c>
      <c r="S158" s="15">
        <f t="shared" si="9"/>
        <v>58303.68</v>
      </c>
    </row>
    <row r="159" spans="2:19" ht="21.95" customHeight="1" x14ac:dyDescent="0.3">
      <c r="B159" s="9">
        <v>146</v>
      </c>
      <c r="C159" s="12" t="s">
        <v>187</v>
      </c>
      <c r="D159" s="12" t="s">
        <v>28</v>
      </c>
      <c r="E159" s="12" t="s">
        <v>11</v>
      </c>
      <c r="F159" s="11" t="s">
        <v>147</v>
      </c>
      <c r="G159" s="13" t="s">
        <v>296</v>
      </c>
      <c r="H159" s="14">
        <v>75000</v>
      </c>
      <c r="I159" s="15">
        <f>+'[1]CALCULOS ISR Y TSS'!J64</f>
        <v>6309.35</v>
      </c>
      <c r="J159" s="15">
        <v>50</v>
      </c>
      <c r="K159" s="31">
        <f>+'[1]CALCULOS ISR Y TSS'!E64</f>
        <v>2152.5</v>
      </c>
      <c r="L159" s="32">
        <f>+'[1]CALCULOS ISR Y TSS'!F64</f>
        <v>2280</v>
      </c>
      <c r="M159" s="15">
        <v>825.82050000000004</v>
      </c>
      <c r="N159" s="15">
        <v>0</v>
      </c>
      <c r="O159" s="15">
        <v>0</v>
      </c>
      <c r="P159" s="15">
        <v>200</v>
      </c>
      <c r="Q159" s="15">
        <v>2000</v>
      </c>
      <c r="R159" s="15">
        <f t="shared" si="8"/>
        <v>13817.6705</v>
      </c>
      <c r="S159" s="15">
        <f t="shared" si="9"/>
        <v>61182.3295</v>
      </c>
    </row>
    <row r="160" spans="2:19" ht="21.95" customHeight="1" x14ac:dyDescent="0.3">
      <c r="B160" s="9">
        <v>147</v>
      </c>
      <c r="C160" s="19" t="s">
        <v>29</v>
      </c>
      <c r="D160" s="16" t="s">
        <v>249</v>
      </c>
      <c r="E160" s="16" t="s">
        <v>8</v>
      </c>
      <c r="F160" s="11" t="s">
        <v>147</v>
      </c>
      <c r="G160" s="18" t="s">
        <v>296</v>
      </c>
      <c r="H160" s="14">
        <v>65000</v>
      </c>
      <c r="I160" s="15">
        <f>+'[1]CALCULOS ISR Y TSS'!J80</f>
        <v>4427.55</v>
      </c>
      <c r="J160" s="15">
        <v>50</v>
      </c>
      <c r="K160" s="31">
        <f>+'[1]CALCULOS ISR Y TSS'!E80</f>
        <v>1865.5</v>
      </c>
      <c r="L160" s="32">
        <f>+'[1]CALCULOS ISR Y TSS'!F80</f>
        <v>1976</v>
      </c>
      <c r="M160" s="15">
        <v>1651.6410000000001</v>
      </c>
      <c r="N160" s="15">
        <v>0</v>
      </c>
      <c r="O160" s="15">
        <v>0</v>
      </c>
      <c r="P160" s="15">
        <v>200</v>
      </c>
      <c r="Q160" s="15">
        <v>6780.28</v>
      </c>
      <c r="R160" s="15">
        <f t="shared" si="8"/>
        <v>16950.970999999998</v>
      </c>
      <c r="S160" s="15">
        <f t="shared" si="9"/>
        <v>48049.029000000002</v>
      </c>
    </row>
    <row r="161" spans="2:19" ht="21.95" customHeight="1" x14ac:dyDescent="0.3">
      <c r="B161" s="9">
        <v>148</v>
      </c>
      <c r="C161" s="17" t="s">
        <v>141</v>
      </c>
      <c r="D161" s="17" t="s">
        <v>36</v>
      </c>
      <c r="E161" s="16" t="s">
        <v>8</v>
      </c>
      <c r="F161" s="11" t="s">
        <v>147</v>
      </c>
      <c r="G161" s="18" t="s">
        <v>296</v>
      </c>
      <c r="H161" s="14">
        <v>32000</v>
      </c>
      <c r="I161" s="15">
        <f>+'[1]CALCULOS ISR Y TSS'!J160</f>
        <v>0</v>
      </c>
      <c r="J161" s="15">
        <v>50</v>
      </c>
      <c r="K161" s="31">
        <f>+'[1]CALCULOS ISR Y TSS'!E160</f>
        <v>918.4</v>
      </c>
      <c r="L161" s="32">
        <f>+'[1]CALCULOS ISR Y TSS'!F160</f>
        <v>972.8</v>
      </c>
      <c r="M161" s="15">
        <v>0</v>
      </c>
      <c r="N161" s="15">
        <v>0</v>
      </c>
      <c r="O161" s="15">
        <v>0</v>
      </c>
      <c r="P161" s="15">
        <v>200</v>
      </c>
      <c r="Q161" s="15">
        <v>0</v>
      </c>
      <c r="R161" s="15">
        <f t="shared" si="8"/>
        <v>2141.1999999999998</v>
      </c>
      <c r="S161" s="15">
        <f t="shared" si="9"/>
        <v>29858.799999999999</v>
      </c>
    </row>
    <row r="162" spans="2:19" ht="21.95" customHeight="1" x14ac:dyDescent="0.3">
      <c r="B162" s="9">
        <v>149</v>
      </c>
      <c r="C162" s="16" t="s">
        <v>245</v>
      </c>
      <c r="D162" s="16" t="s">
        <v>222</v>
      </c>
      <c r="E162" s="16" t="s">
        <v>8</v>
      </c>
      <c r="F162" s="17" t="s">
        <v>139</v>
      </c>
      <c r="G162" s="18" t="s">
        <v>296</v>
      </c>
      <c r="H162" s="14">
        <v>85000</v>
      </c>
      <c r="I162" s="15">
        <f>+'[1]CALCULOS ISR Y TSS'!J145</f>
        <v>8577.06</v>
      </c>
      <c r="J162" s="15">
        <v>50</v>
      </c>
      <c r="K162" s="31">
        <f>+'[1]CALCULOS ISR Y TSS'!E145</f>
        <v>2439.5</v>
      </c>
      <c r="L162" s="32">
        <f>+'[1]CALCULOS ISR Y TSS'!F145</f>
        <v>2584</v>
      </c>
      <c r="M162" s="15">
        <v>1390.2014999999999</v>
      </c>
      <c r="N162" s="15">
        <v>0</v>
      </c>
      <c r="O162" s="15">
        <v>0</v>
      </c>
      <c r="P162" s="15">
        <v>200</v>
      </c>
      <c r="Q162" s="15">
        <v>0</v>
      </c>
      <c r="R162" s="15">
        <f t="shared" si="8"/>
        <v>15240.761499999999</v>
      </c>
      <c r="S162" s="15">
        <f t="shared" si="9"/>
        <v>69759.238500000007</v>
      </c>
    </row>
    <row r="163" spans="2:19" ht="21.95" customHeight="1" x14ac:dyDescent="0.3">
      <c r="B163" s="9">
        <v>150</v>
      </c>
      <c r="C163" s="11" t="s">
        <v>159</v>
      </c>
      <c r="D163" s="11" t="s">
        <v>160</v>
      </c>
      <c r="E163" s="12" t="s">
        <v>11</v>
      </c>
      <c r="F163" s="11" t="s">
        <v>139</v>
      </c>
      <c r="G163" s="13" t="s">
        <v>296</v>
      </c>
      <c r="H163" s="14">
        <v>47000</v>
      </c>
      <c r="I163" s="15">
        <f>+'[1]CALCULOS ISR Y TSS'!J32</f>
        <v>1430.6</v>
      </c>
      <c r="J163" s="15">
        <v>50</v>
      </c>
      <c r="K163" s="31">
        <f>+'[1]CALCULOS ISR Y TSS'!E32</f>
        <v>1348.9</v>
      </c>
      <c r="L163" s="32">
        <f>+'[1]CALCULOS ISR Y TSS'!F32</f>
        <v>1428.8</v>
      </c>
      <c r="M163" s="33">
        <v>9954.1980000000003</v>
      </c>
      <c r="N163" s="15">
        <v>0</v>
      </c>
      <c r="O163" s="15">
        <v>0</v>
      </c>
      <c r="P163" s="15">
        <v>200</v>
      </c>
      <c r="Q163" s="15">
        <v>15873.63</v>
      </c>
      <c r="R163" s="15">
        <f t="shared" si="8"/>
        <v>30286.127999999997</v>
      </c>
      <c r="S163" s="15">
        <f t="shared" si="9"/>
        <v>16713.872000000003</v>
      </c>
    </row>
    <row r="164" spans="2:19" ht="21.95" customHeight="1" x14ac:dyDescent="0.3">
      <c r="B164" s="9">
        <v>151</v>
      </c>
      <c r="C164" s="16" t="s">
        <v>233</v>
      </c>
      <c r="D164" s="16" t="s">
        <v>234</v>
      </c>
      <c r="E164" s="16" t="s">
        <v>8</v>
      </c>
      <c r="F164" s="17" t="s">
        <v>118</v>
      </c>
      <c r="G164" s="18" t="s">
        <v>296</v>
      </c>
      <c r="H164" s="14">
        <v>90000</v>
      </c>
      <c r="I164" s="15">
        <f>+'[1]CALCULOS ISR Y TSS'!J132</f>
        <v>9753.19</v>
      </c>
      <c r="J164" s="15">
        <v>50</v>
      </c>
      <c r="K164" s="31">
        <f>+'[1]CALCULOS ISR Y TSS'!E132</f>
        <v>2583</v>
      </c>
      <c r="L164" s="32">
        <f>+'[1]CALCULOS ISR Y TSS'!F132</f>
        <v>2736</v>
      </c>
      <c r="M164" s="15">
        <v>825.82050000000004</v>
      </c>
      <c r="N164" s="15">
        <v>0</v>
      </c>
      <c r="O164" s="15">
        <v>0</v>
      </c>
      <c r="P164" s="15">
        <v>200</v>
      </c>
      <c r="Q164" s="15">
        <v>0</v>
      </c>
      <c r="R164" s="15">
        <f t="shared" si="8"/>
        <v>16148.0105</v>
      </c>
      <c r="S164" s="15">
        <f t="shared" si="9"/>
        <v>73851.989499999996</v>
      </c>
    </row>
    <row r="165" spans="2:19" ht="21.95" customHeight="1" x14ac:dyDescent="0.3">
      <c r="B165" s="9">
        <v>152</v>
      </c>
      <c r="C165" s="11" t="s">
        <v>119</v>
      </c>
      <c r="D165" s="11" t="s">
        <v>120</v>
      </c>
      <c r="E165" s="12" t="s">
        <v>8</v>
      </c>
      <c r="F165" s="11" t="s">
        <v>118</v>
      </c>
      <c r="G165" s="13" t="s">
        <v>297</v>
      </c>
      <c r="H165" s="14">
        <v>25000</v>
      </c>
      <c r="I165" s="15">
        <f>+'[1]CALCULOS ISR Y TSS'!J21</f>
        <v>0</v>
      </c>
      <c r="J165" s="15">
        <v>170</v>
      </c>
      <c r="K165" s="31">
        <f>+'[1]CALCULOS ISR Y TSS'!E21</f>
        <v>717.5</v>
      </c>
      <c r="L165" s="32">
        <f>+'[1]CALCULOS ISR Y TSS'!F21</f>
        <v>760</v>
      </c>
      <c r="M165" s="15">
        <v>0</v>
      </c>
      <c r="N165" s="15">
        <v>0</v>
      </c>
      <c r="O165" s="15">
        <v>0</v>
      </c>
      <c r="P165" s="15">
        <v>0</v>
      </c>
      <c r="Q165" s="15">
        <v>2000</v>
      </c>
      <c r="R165" s="15">
        <f t="shared" si="8"/>
        <v>3647.5</v>
      </c>
      <c r="S165" s="15">
        <f t="shared" si="9"/>
        <v>21352.5</v>
      </c>
    </row>
    <row r="166" spans="2:19" ht="21.95" customHeight="1" x14ac:dyDescent="0.3">
      <c r="B166" s="9">
        <v>153</v>
      </c>
      <c r="C166" s="11" t="s">
        <v>162</v>
      </c>
      <c r="D166" s="12" t="s">
        <v>121</v>
      </c>
      <c r="E166" s="12" t="s">
        <v>11</v>
      </c>
      <c r="F166" s="11" t="s">
        <v>118</v>
      </c>
      <c r="G166" s="13" t="s">
        <v>297</v>
      </c>
      <c r="H166" s="14">
        <v>47000</v>
      </c>
      <c r="I166" s="15">
        <f>+'[1]CALCULOS ISR Y TSS'!J34</f>
        <v>1430.6</v>
      </c>
      <c r="J166" s="15">
        <v>90</v>
      </c>
      <c r="K166" s="31">
        <f>+'[1]CALCULOS ISR Y TSS'!E34</f>
        <v>1348.9</v>
      </c>
      <c r="L166" s="32">
        <f>+'[1]CALCULOS ISR Y TSS'!F34</f>
        <v>1428.8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f t="shared" si="8"/>
        <v>4298.3</v>
      </c>
      <c r="S166" s="15">
        <f t="shared" si="9"/>
        <v>42701.7</v>
      </c>
    </row>
    <row r="167" spans="2:19" ht="21.95" customHeight="1" x14ac:dyDescent="0.3">
      <c r="B167" s="9">
        <v>154</v>
      </c>
      <c r="C167" s="11" t="s">
        <v>122</v>
      </c>
      <c r="D167" s="11" t="s">
        <v>18</v>
      </c>
      <c r="E167" s="12" t="s">
        <v>11</v>
      </c>
      <c r="F167" s="11" t="s">
        <v>118</v>
      </c>
      <c r="G167" s="13" t="s">
        <v>296</v>
      </c>
      <c r="H167" s="14">
        <v>40000</v>
      </c>
      <c r="I167" s="15">
        <f>+'[1]CALCULOS ISR Y TSS'!J40</f>
        <v>442.65</v>
      </c>
      <c r="J167" s="15">
        <v>50</v>
      </c>
      <c r="K167" s="31">
        <f>+'[1]CALCULOS ISR Y TSS'!E40</f>
        <v>1148</v>
      </c>
      <c r="L167" s="32">
        <f>+'[1]CALCULOS ISR Y TSS'!F40</f>
        <v>1216</v>
      </c>
      <c r="M167" s="15">
        <v>4170.6045000000004</v>
      </c>
      <c r="N167" s="15">
        <v>0</v>
      </c>
      <c r="O167" s="15">
        <v>0</v>
      </c>
      <c r="P167" s="15">
        <v>200</v>
      </c>
      <c r="Q167" s="15">
        <v>9191.34</v>
      </c>
      <c r="R167" s="15">
        <f t="shared" si="8"/>
        <v>16418.594499999999</v>
      </c>
      <c r="S167" s="15">
        <f t="shared" si="9"/>
        <v>23581.405500000001</v>
      </c>
    </row>
    <row r="168" spans="2:19" ht="21.95" customHeight="1" x14ac:dyDescent="0.3">
      <c r="B168" s="9">
        <v>155</v>
      </c>
      <c r="C168" s="19" t="s">
        <v>123</v>
      </c>
      <c r="D168" s="16" t="s">
        <v>124</v>
      </c>
      <c r="E168" s="16" t="s">
        <v>8</v>
      </c>
      <c r="F168" s="17" t="s">
        <v>118</v>
      </c>
      <c r="G168" s="18" t="s">
        <v>297</v>
      </c>
      <c r="H168" s="15">
        <v>40000</v>
      </c>
      <c r="I168" s="15">
        <f>+'[1]CALCULOS ISR Y TSS'!J84</f>
        <v>442.65</v>
      </c>
      <c r="J168" s="15">
        <v>50</v>
      </c>
      <c r="K168" s="31">
        <f>+'[1]CALCULOS ISR Y TSS'!E84</f>
        <v>1148</v>
      </c>
      <c r="L168" s="32">
        <f>+'[1]CALCULOS ISR Y TSS'!F84</f>
        <v>1216</v>
      </c>
      <c r="M168" s="15">
        <v>0</v>
      </c>
      <c r="N168" s="15">
        <v>0</v>
      </c>
      <c r="O168" s="15">
        <v>0</v>
      </c>
      <c r="P168" s="15">
        <v>200</v>
      </c>
      <c r="Q168" s="15">
        <v>6900.13</v>
      </c>
      <c r="R168" s="15">
        <f t="shared" si="8"/>
        <v>9956.7800000000007</v>
      </c>
      <c r="S168" s="15">
        <f t="shared" si="9"/>
        <v>30043.22</v>
      </c>
    </row>
    <row r="169" spans="2:19" ht="21.95" customHeight="1" x14ac:dyDescent="0.3">
      <c r="B169" s="9">
        <v>156</v>
      </c>
      <c r="C169" s="16" t="s">
        <v>221</v>
      </c>
      <c r="D169" s="16" t="s">
        <v>91</v>
      </c>
      <c r="E169" s="16" t="s">
        <v>8</v>
      </c>
      <c r="F169" s="17" t="s">
        <v>118</v>
      </c>
      <c r="G169" s="18" t="s">
        <v>297</v>
      </c>
      <c r="H169" s="14">
        <v>34000</v>
      </c>
      <c r="I169" s="15">
        <f>+'[1]CALCULOS ISR Y TSS'!J105</f>
        <v>0</v>
      </c>
      <c r="J169" s="15">
        <v>50</v>
      </c>
      <c r="K169" s="31">
        <f>+'[1]CALCULOS ISR Y TSS'!E105</f>
        <v>975.8</v>
      </c>
      <c r="L169" s="32">
        <f>+'[1]CALCULOS ISR Y TSS'!F105</f>
        <v>1033.5999999999999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f t="shared" si="8"/>
        <v>2059.3999999999996</v>
      </c>
      <c r="S169" s="15">
        <f t="shared" si="9"/>
        <v>31940.6</v>
      </c>
    </row>
    <row r="170" spans="2:19" ht="21.95" customHeight="1" x14ac:dyDescent="0.3">
      <c r="B170" s="9">
        <v>157</v>
      </c>
      <c r="C170" s="16" t="s">
        <v>125</v>
      </c>
      <c r="D170" s="16" t="s">
        <v>214</v>
      </c>
      <c r="E170" s="16" t="s">
        <v>8</v>
      </c>
      <c r="F170" s="17" t="s">
        <v>207</v>
      </c>
      <c r="G170" s="18" t="s">
        <v>296</v>
      </c>
      <c r="H170" s="14">
        <v>90000</v>
      </c>
      <c r="I170" s="15">
        <f>+'[1]CALCULOS ISR Y TSS'!J96</f>
        <v>9753.19</v>
      </c>
      <c r="J170" s="15">
        <v>50</v>
      </c>
      <c r="K170" s="31">
        <f>+'[1]CALCULOS ISR Y TSS'!E96</f>
        <v>2583</v>
      </c>
      <c r="L170" s="32">
        <f>+'[1]CALCULOS ISR Y TSS'!F96</f>
        <v>2736</v>
      </c>
      <c r="M170" s="15">
        <v>0</v>
      </c>
      <c r="N170" s="15">
        <v>0</v>
      </c>
      <c r="O170" s="15">
        <v>0</v>
      </c>
      <c r="P170" s="15">
        <v>200</v>
      </c>
      <c r="Q170" s="15">
        <v>21190.629999999997</v>
      </c>
      <c r="R170" s="15">
        <f t="shared" si="8"/>
        <v>36512.82</v>
      </c>
      <c r="S170" s="15">
        <f t="shared" si="9"/>
        <v>53487.18</v>
      </c>
    </row>
    <row r="171" spans="2:19" ht="21.95" customHeight="1" x14ac:dyDescent="0.3">
      <c r="B171" s="9">
        <v>158</v>
      </c>
      <c r="C171" s="11" t="s">
        <v>148</v>
      </c>
      <c r="D171" s="11" t="s">
        <v>13</v>
      </c>
      <c r="E171" s="12" t="s">
        <v>8</v>
      </c>
      <c r="F171" s="11" t="s">
        <v>126</v>
      </c>
      <c r="G171" s="13" t="s">
        <v>297</v>
      </c>
      <c r="H171" s="14">
        <v>30070.91</v>
      </c>
      <c r="I171" s="15">
        <f>+'[1]CALCULOS ISR Y TSS'!J18</f>
        <v>0</v>
      </c>
      <c r="J171" s="15">
        <v>130</v>
      </c>
      <c r="K171" s="31">
        <f>+'[1]CALCULOS ISR Y TSS'!E18</f>
        <v>863.03511700000001</v>
      </c>
      <c r="L171" s="32">
        <f>+'[1]CALCULOS ISR Y TSS'!F18</f>
        <v>914.155664</v>
      </c>
      <c r="M171" s="15">
        <v>825.82050000000004</v>
      </c>
      <c r="N171" s="15">
        <v>0</v>
      </c>
      <c r="O171" s="15">
        <v>4269.6899999999996</v>
      </c>
      <c r="P171" s="15">
        <v>200</v>
      </c>
      <c r="Q171" s="15">
        <v>10411.66</v>
      </c>
      <c r="R171" s="15">
        <f t="shared" si="8"/>
        <v>17614.361280999998</v>
      </c>
      <c r="S171" s="15">
        <f t="shared" si="9"/>
        <v>12456.548719000002</v>
      </c>
    </row>
    <row r="172" spans="2:19" ht="21.95" customHeight="1" x14ac:dyDescent="0.3">
      <c r="B172" s="9">
        <v>159</v>
      </c>
      <c r="C172" s="11" t="s">
        <v>172</v>
      </c>
      <c r="D172" s="11" t="s">
        <v>127</v>
      </c>
      <c r="E172" s="12" t="s">
        <v>8</v>
      </c>
      <c r="F172" s="11" t="s">
        <v>126</v>
      </c>
      <c r="G172" s="13" t="s">
        <v>297</v>
      </c>
      <c r="H172" s="14">
        <v>40000</v>
      </c>
      <c r="I172" s="15">
        <f>+'[1]CALCULOS ISR Y TSS'!J48</f>
        <v>442.65</v>
      </c>
      <c r="J172" s="15">
        <v>90</v>
      </c>
      <c r="K172" s="31">
        <f>+'[1]CALCULOS ISR Y TSS'!E48</f>
        <v>1148</v>
      </c>
      <c r="L172" s="32">
        <f>+'[1]CALCULOS ISR Y TSS'!F48</f>
        <v>1216</v>
      </c>
      <c r="M172" s="15">
        <v>3871.3375000000001</v>
      </c>
      <c r="N172" s="15">
        <v>0</v>
      </c>
      <c r="O172" s="15">
        <v>0</v>
      </c>
      <c r="P172" s="15">
        <v>200</v>
      </c>
      <c r="Q172" s="15">
        <v>0</v>
      </c>
      <c r="R172" s="15">
        <f t="shared" si="8"/>
        <v>6967.9875000000002</v>
      </c>
      <c r="S172" s="15">
        <f t="shared" si="9"/>
        <v>33032.012499999997</v>
      </c>
    </row>
    <row r="173" spans="2:19" ht="21.95" customHeight="1" x14ac:dyDescent="0.3">
      <c r="B173" s="9">
        <v>160</v>
      </c>
      <c r="C173" s="11" t="s">
        <v>128</v>
      </c>
      <c r="D173" s="11" t="s">
        <v>127</v>
      </c>
      <c r="E173" s="12" t="s">
        <v>8</v>
      </c>
      <c r="F173" s="11" t="s">
        <v>126</v>
      </c>
      <c r="G173" s="13" t="s">
        <v>297</v>
      </c>
      <c r="H173" s="14">
        <v>40000</v>
      </c>
      <c r="I173" s="15">
        <f>+'[1]CALCULOS ISR Y TSS'!J49</f>
        <v>185.33</v>
      </c>
      <c r="J173" s="15">
        <v>50</v>
      </c>
      <c r="K173" s="31">
        <f>+'[1]CALCULOS ISR Y TSS'!E49</f>
        <v>1148</v>
      </c>
      <c r="L173" s="32">
        <f>+'[1]CALCULOS ISR Y TSS'!F49</f>
        <v>1216</v>
      </c>
      <c r="M173" s="15">
        <v>0</v>
      </c>
      <c r="N173" s="15">
        <f>1715.46</f>
        <v>1715.46</v>
      </c>
      <c r="O173" s="15">
        <v>0</v>
      </c>
      <c r="P173" s="15">
        <v>200</v>
      </c>
      <c r="Q173" s="15">
        <v>13660.54</v>
      </c>
      <c r="R173" s="15">
        <f t="shared" si="8"/>
        <v>18175.330000000002</v>
      </c>
      <c r="S173" s="15">
        <f t="shared" si="9"/>
        <v>21824.67</v>
      </c>
    </row>
    <row r="174" spans="2:19" ht="21.95" customHeight="1" x14ac:dyDescent="0.3">
      <c r="B174" s="9">
        <v>161</v>
      </c>
      <c r="C174" s="11" t="s">
        <v>189</v>
      </c>
      <c r="D174" s="11" t="s">
        <v>13</v>
      </c>
      <c r="E174" s="12" t="s">
        <v>8</v>
      </c>
      <c r="F174" s="11" t="s">
        <v>126</v>
      </c>
      <c r="G174" s="13" t="s">
        <v>297</v>
      </c>
      <c r="H174" s="14">
        <v>30000</v>
      </c>
      <c r="I174" s="15">
        <f>+'[1]CALCULOS ISR Y TSS'!J68</f>
        <v>0</v>
      </c>
      <c r="J174" s="15">
        <v>50</v>
      </c>
      <c r="K174" s="31">
        <f>+'[1]CALCULOS ISR Y TSS'!E68</f>
        <v>861</v>
      </c>
      <c r="L174" s="32">
        <f>+'[1]CALCULOS ISR Y TSS'!F68</f>
        <v>912</v>
      </c>
      <c r="M174" s="15">
        <v>2477.4614999999999</v>
      </c>
      <c r="N174" s="15">
        <v>0</v>
      </c>
      <c r="O174" s="15">
        <v>0</v>
      </c>
      <c r="P174" s="15">
        <v>0</v>
      </c>
      <c r="Q174" s="15">
        <v>11934.37</v>
      </c>
      <c r="R174" s="15">
        <f t="shared" ref="R174:R205" si="10">SUM(I174:Q174)</f>
        <v>16234.8315</v>
      </c>
      <c r="S174" s="15">
        <f t="shared" ref="S174:S205" si="11">+H174-R174</f>
        <v>13765.1685</v>
      </c>
    </row>
    <row r="175" spans="2:19" ht="21.95" customHeight="1" x14ac:dyDescent="0.3">
      <c r="B175" s="9">
        <v>162</v>
      </c>
      <c r="C175" s="16" t="s">
        <v>12</v>
      </c>
      <c r="D175" s="16" t="s">
        <v>13</v>
      </c>
      <c r="E175" s="16" t="s">
        <v>8</v>
      </c>
      <c r="F175" s="17" t="s">
        <v>207</v>
      </c>
      <c r="G175" s="18" t="s">
        <v>297</v>
      </c>
      <c r="H175" s="14">
        <v>30000</v>
      </c>
      <c r="I175" s="15">
        <f>+'[1]CALCULOS ISR Y TSS'!J86</f>
        <v>0</v>
      </c>
      <c r="J175" s="15">
        <v>50</v>
      </c>
      <c r="K175" s="31">
        <f>+'[1]CALCULOS ISR Y TSS'!E86</f>
        <v>861</v>
      </c>
      <c r="L175" s="32">
        <f>+'[1]CALCULOS ISR Y TSS'!F86</f>
        <v>912</v>
      </c>
      <c r="M175" s="15">
        <v>3867.663</v>
      </c>
      <c r="N175" s="15">
        <v>0</v>
      </c>
      <c r="O175" s="15">
        <v>0</v>
      </c>
      <c r="P175" s="15">
        <v>200</v>
      </c>
      <c r="Q175" s="15">
        <v>4662.13</v>
      </c>
      <c r="R175" s="15">
        <f t="shared" si="10"/>
        <v>10552.793000000001</v>
      </c>
      <c r="S175" s="15">
        <f t="shared" si="11"/>
        <v>19447.206999999999</v>
      </c>
    </row>
    <row r="176" spans="2:19" ht="21.95" customHeight="1" x14ac:dyDescent="0.3">
      <c r="B176" s="9">
        <v>163</v>
      </c>
      <c r="C176" s="16" t="s">
        <v>129</v>
      </c>
      <c r="D176" s="16" t="s">
        <v>120</v>
      </c>
      <c r="E176" s="16" t="s">
        <v>8</v>
      </c>
      <c r="F176" s="17" t="s">
        <v>207</v>
      </c>
      <c r="G176" s="18" t="s">
        <v>297</v>
      </c>
      <c r="H176" s="14">
        <v>30000</v>
      </c>
      <c r="I176" s="15">
        <f>+'[1]CALCULOS ISR Y TSS'!J90</f>
        <v>0</v>
      </c>
      <c r="J176" s="15">
        <v>50</v>
      </c>
      <c r="K176" s="31">
        <f>+'[1]CALCULOS ISR Y TSS'!E90</f>
        <v>861</v>
      </c>
      <c r="L176" s="32">
        <f>+'[1]CALCULOS ISR Y TSS'!F90</f>
        <v>912</v>
      </c>
      <c r="M176" s="15">
        <v>0</v>
      </c>
      <c r="N176" s="15">
        <v>0</v>
      </c>
      <c r="O176" s="15">
        <v>0</v>
      </c>
      <c r="P176" s="15">
        <v>200</v>
      </c>
      <c r="Q176" s="15">
        <v>0</v>
      </c>
      <c r="R176" s="15">
        <f t="shared" si="10"/>
        <v>2023</v>
      </c>
      <c r="S176" s="15">
        <f t="shared" si="11"/>
        <v>27977</v>
      </c>
    </row>
    <row r="177" spans="2:19" ht="21.95" customHeight="1" x14ac:dyDescent="0.3">
      <c r="B177" s="9">
        <v>164</v>
      </c>
      <c r="C177" s="11" t="s">
        <v>171</v>
      </c>
      <c r="D177" s="11" t="s">
        <v>130</v>
      </c>
      <c r="E177" s="12" t="s">
        <v>11</v>
      </c>
      <c r="F177" s="11" t="s">
        <v>167</v>
      </c>
      <c r="G177" s="13" t="s">
        <v>297</v>
      </c>
      <c r="H177" s="14">
        <v>90000</v>
      </c>
      <c r="I177" s="15">
        <f>+'[1]CALCULOS ISR Y TSS'!J46</f>
        <v>9324.32</v>
      </c>
      <c r="J177" s="15">
        <v>50</v>
      </c>
      <c r="K177" s="31">
        <f>+'[1]CALCULOS ISR Y TSS'!E46</f>
        <v>2583</v>
      </c>
      <c r="L177" s="32">
        <f>+'[1]CALCULOS ISR Y TSS'!F46</f>
        <v>2736</v>
      </c>
      <c r="M177" s="15">
        <v>1651.6410000000001</v>
      </c>
      <c r="N177" s="15">
        <f>1715.46</f>
        <v>1715.46</v>
      </c>
      <c r="O177" s="15">
        <v>0</v>
      </c>
      <c r="P177" s="15">
        <v>200</v>
      </c>
      <c r="Q177" s="15">
        <v>0</v>
      </c>
      <c r="R177" s="15">
        <f t="shared" si="10"/>
        <v>18260.420999999998</v>
      </c>
      <c r="S177" s="15">
        <f t="shared" si="11"/>
        <v>71739.578999999998</v>
      </c>
    </row>
    <row r="178" spans="2:19" ht="21.95" customHeight="1" x14ac:dyDescent="0.3">
      <c r="B178" s="9">
        <v>165</v>
      </c>
      <c r="C178" s="16" t="s">
        <v>204</v>
      </c>
      <c r="D178" s="16" t="s">
        <v>133</v>
      </c>
      <c r="E178" s="16" t="s">
        <v>8</v>
      </c>
      <c r="F178" s="17" t="s">
        <v>205</v>
      </c>
      <c r="G178" s="18" t="s">
        <v>296</v>
      </c>
      <c r="H178" s="14">
        <v>55000</v>
      </c>
      <c r="I178" s="15">
        <f>+'[1]CALCULOS ISR Y TSS'!J88</f>
        <v>2559.6799999999998</v>
      </c>
      <c r="J178" s="15">
        <v>50</v>
      </c>
      <c r="K178" s="31">
        <f>+'[1]CALCULOS ISR Y TSS'!E88</f>
        <v>1578.5</v>
      </c>
      <c r="L178" s="32">
        <f>+'[1]CALCULOS ISR Y TSS'!F88</f>
        <v>1672</v>
      </c>
      <c r="M178" s="15">
        <v>0</v>
      </c>
      <c r="N178" s="15">
        <v>0</v>
      </c>
      <c r="O178" s="15">
        <v>0</v>
      </c>
      <c r="P178" s="15">
        <v>200</v>
      </c>
      <c r="Q178" s="15">
        <v>0</v>
      </c>
      <c r="R178" s="15">
        <f t="shared" si="10"/>
        <v>6060.18</v>
      </c>
      <c r="S178" s="15">
        <f t="shared" si="11"/>
        <v>48939.82</v>
      </c>
    </row>
    <row r="179" spans="2:19" ht="21.95" customHeight="1" x14ac:dyDescent="0.3">
      <c r="B179" s="9">
        <v>166</v>
      </c>
      <c r="C179" s="11" t="s">
        <v>47</v>
      </c>
      <c r="D179" s="11" t="s">
        <v>48</v>
      </c>
      <c r="E179" s="12" t="s">
        <v>11</v>
      </c>
      <c r="F179" s="11" t="s">
        <v>167</v>
      </c>
      <c r="G179" s="13" t="s">
        <v>297</v>
      </c>
      <c r="H179" s="14">
        <v>37000</v>
      </c>
      <c r="I179" s="15">
        <f>+'[1]CALCULOS ISR Y TSS'!J26</f>
        <v>0</v>
      </c>
      <c r="J179" s="15">
        <v>50</v>
      </c>
      <c r="K179" s="31">
        <f>+'[1]CALCULOS ISR Y TSS'!E26</f>
        <v>1061.9000000000001</v>
      </c>
      <c r="L179" s="32">
        <f>+'[1]CALCULOS ISR Y TSS'!F26</f>
        <v>1124.8</v>
      </c>
      <c r="M179" s="15">
        <v>2257.5239999999999</v>
      </c>
      <c r="N179" s="15">
        <f>1715.46</f>
        <v>1715.46</v>
      </c>
      <c r="O179" s="15">
        <v>0</v>
      </c>
      <c r="P179" s="15">
        <v>200</v>
      </c>
      <c r="Q179" s="15">
        <v>5562.92</v>
      </c>
      <c r="R179" s="15">
        <f t="shared" si="10"/>
        <v>11972.603999999999</v>
      </c>
      <c r="S179" s="15">
        <f t="shared" si="11"/>
        <v>25027.396000000001</v>
      </c>
    </row>
    <row r="180" spans="2:19" ht="21.95" customHeight="1" x14ac:dyDescent="0.3">
      <c r="B180" s="9">
        <v>167</v>
      </c>
      <c r="C180" s="11" t="s">
        <v>131</v>
      </c>
      <c r="D180" s="11" t="s">
        <v>132</v>
      </c>
      <c r="E180" s="12" t="s">
        <v>11</v>
      </c>
      <c r="F180" s="11" t="s">
        <v>167</v>
      </c>
      <c r="G180" s="13" t="s">
        <v>296</v>
      </c>
      <c r="H180" s="14">
        <v>75000</v>
      </c>
      <c r="I180" s="15">
        <f>+'[1]CALCULOS ISR Y TSS'!J41</f>
        <v>6309.35</v>
      </c>
      <c r="J180" s="15">
        <v>50</v>
      </c>
      <c r="K180" s="31">
        <f>+'[1]CALCULOS ISR Y TSS'!E41</f>
        <v>2152.5</v>
      </c>
      <c r="L180" s="32">
        <f>+'[1]CALCULOS ISR Y TSS'!F41</f>
        <v>2280</v>
      </c>
      <c r="M180" s="15">
        <v>25468.3675</v>
      </c>
      <c r="N180" s="15">
        <v>0</v>
      </c>
      <c r="O180" s="15">
        <v>0</v>
      </c>
      <c r="P180" s="15">
        <v>200</v>
      </c>
      <c r="Q180" s="15">
        <v>0</v>
      </c>
      <c r="R180" s="15">
        <f t="shared" si="10"/>
        <v>36460.217499999999</v>
      </c>
      <c r="S180" s="15">
        <f t="shared" si="11"/>
        <v>38539.782500000001</v>
      </c>
    </row>
    <row r="181" spans="2:19" ht="21.95" customHeight="1" x14ac:dyDescent="0.3">
      <c r="B181" s="9">
        <v>168</v>
      </c>
      <c r="C181" s="16" t="s">
        <v>338</v>
      </c>
      <c r="D181" s="16" t="s">
        <v>339</v>
      </c>
      <c r="E181" s="16" t="s">
        <v>8</v>
      </c>
      <c r="F181" s="17" t="s">
        <v>354</v>
      </c>
      <c r="G181" s="18" t="s">
        <v>297</v>
      </c>
      <c r="H181" s="14">
        <v>90000</v>
      </c>
      <c r="I181" s="15">
        <f>+'[1]CALCULOS ISR Y TSS'!J194</f>
        <v>9753.19</v>
      </c>
      <c r="J181" s="15">
        <v>50</v>
      </c>
      <c r="K181" s="31">
        <f>+'[1]CALCULOS ISR Y TSS'!E194</f>
        <v>2583</v>
      </c>
      <c r="L181" s="32">
        <f>+'[1]CALCULOS ISR Y TSS'!F194</f>
        <v>2736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f t="shared" si="10"/>
        <v>15122.19</v>
      </c>
      <c r="S181" s="15">
        <f t="shared" si="11"/>
        <v>74877.81</v>
      </c>
    </row>
    <row r="182" spans="2:19" ht="21.95" customHeight="1" x14ac:dyDescent="0.3">
      <c r="B182" s="9">
        <v>169</v>
      </c>
      <c r="C182" s="11" t="s">
        <v>107</v>
      </c>
      <c r="D182" s="11" t="s">
        <v>108</v>
      </c>
      <c r="E182" s="12" t="s">
        <v>8</v>
      </c>
      <c r="F182" s="11" t="s">
        <v>340</v>
      </c>
      <c r="G182" s="13" t="s">
        <v>297</v>
      </c>
      <c r="H182" s="14">
        <v>37739.800000000003</v>
      </c>
      <c r="I182" s="15">
        <f>+'[1]CALCULOS ISR Y TSS'!J23</f>
        <v>123.66</v>
      </c>
      <c r="J182" s="15">
        <v>50</v>
      </c>
      <c r="K182" s="31">
        <f>+'[1]CALCULOS ISR Y TSS'!E23</f>
        <v>1083.1322600000001</v>
      </c>
      <c r="L182" s="32">
        <f>+'[1]CALCULOS ISR Y TSS'!F23</f>
        <v>1147.2899200000002</v>
      </c>
      <c r="M182" s="15">
        <v>0</v>
      </c>
      <c r="N182" s="15">
        <v>0</v>
      </c>
      <c r="O182" s="15">
        <v>0</v>
      </c>
      <c r="P182" s="15">
        <v>200</v>
      </c>
      <c r="Q182" s="15">
        <v>500</v>
      </c>
      <c r="R182" s="15">
        <f t="shared" si="10"/>
        <v>3104.0821800000003</v>
      </c>
      <c r="S182" s="15">
        <f t="shared" si="11"/>
        <v>34635.717820000005</v>
      </c>
    </row>
    <row r="183" spans="2:19" ht="21.95" customHeight="1" x14ac:dyDescent="0.3">
      <c r="B183" s="9">
        <v>170</v>
      </c>
      <c r="C183" s="11" t="s">
        <v>109</v>
      </c>
      <c r="D183" s="11" t="s">
        <v>108</v>
      </c>
      <c r="E183" s="12" t="s">
        <v>8</v>
      </c>
      <c r="F183" s="11" t="s">
        <v>340</v>
      </c>
      <c r="G183" s="13" t="s">
        <v>297</v>
      </c>
      <c r="H183" s="14">
        <v>22060.5</v>
      </c>
      <c r="I183" s="15">
        <f>+'[1]CALCULOS ISR Y TSS'!J29</f>
        <v>0</v>
      </c>
      <c r="J183" s="15">
        <v>290</v>
      </c>
      <c r="K183" s="31">
        <f>+'[1]CALCULOS ISR Y TSS'!E29</f>
        <v>633.13634999999999</v>
      </c>
      <c r="L183" s="32">
        <f>+'[1]CALCULOS ISR Y TSS'!F29</f>
        <v>670.63919999999996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f t="shared" si="10"/>
        <v>1593.7755499999998</v>
      </c>
      <c r="S183" s="15">
        <f t="shared" si="11"/>
        <v>20466.724450000002</v>
      </c>
    </row>
    <row r="184" spans="2:19" ht="21.95" customHeight="1" x14ac:dyDescent="0.3">
      <c r="B184" s="9">
        <v>171</v>
      </c>
      <c r="C184" s="11" t="s">
        <v>184</v>
      </c>
      <c r="D184" s="11" t="s">
        <v>108</v>
      </c>
      <c r="E184" s="12" t="s">
        <v>8</v>
      </c>
      <c r="F184" s="11" t="s">
        <v>340</v>
      </c>
      <c r="G184" s="13" t="s">
        <v>297</v>
      </c>
      <c r="H184" s="14">
        <v>25000</v>
      </c>
      <c r="I184" s="15">
        <f>+'[1]CALCULOS ISR Y TSS'!J61</f>
        <v>0</v>
      </c>
      <c r="J184" s="15">
        <v>50</v>
      </c>
      <c r="K184" s="31">
        <f>+'[1]CALCULOS ISR Y TSS'!E61</f>
        <v>717.5</v>
      </c>
      <c r="L184" s="32">
        <f>+'[1]CALCULOS ISR Y TSS'!F61</f>
        <v>760</v>
      </c>
      <c r="M184" s="15">
        <v>0</v>
      </c>
      <c r="N184" s="15">
        <v>0</v>
      </c>
      <c r="O184" s="15">
        <v>0</v>
      </c>
      <c r="P184" s="15">
        <v>200</v>
      </c>
      <c r="Q184" s="15">
        <v>6992.41</v>
      </c>
      <c r="R184" s="15">
        <f t="shared" si="10"/>
        <v>8719.91</v>
      </c>
      <c r="S184" s="15">
        <f t="shared" si="11"/>
        <v>16280.09</v>
      </c>
    </row>
    <row r="185" spans="2:19" ht="21.95" customHeight="1" x14ac:dyDescent="0.3">
      <c r="B185" s="9">
        <v>172</v>
      </c>
      <c r="C185" s="11" t="s">
        <v>185</v>
      </c>
      <c r="D185" s="11" t="s">
        <v>108</v>
      </c>
      <c r="E185" s="12" t="s">
        <v>8</v>
      </c>
      <c r="F185" s="11" t="s">
        <v>340</v>
      </c>
      <c r="G185" s="13" t="s">
        <v>297</v>
      </c>
      <c r="H185" s="14">
        <v>32320</v>
      </c>
      <c r="I185" s="15">
        <f>+'[1]CALCULOS ISR Y TSS'!J62</f>
        <v>0</v>
      </c>
      <c r="J185" s="15">
        <v>50</v>
      </c>
      <c r="K185" s="31">
        <f>+'[1]CALCULOS ISR Y TSS'!E62</f>
        <v>927.58399999999995</v>
      </c>
      <c r="L185" s="32">
        <f>+'[1]CALCULOS ISR Y TSS'!F62</f>
        <v>982.52800000000002</v>
      </c>
      <c r="M185" s="15">
        <v>825.82050000000004</v>
      </c>
      <c r="N185" s="15">
        <v>0</v>
      </c>
      <c r="O185" s="15">
        <v>4980.42</v>
      </c>
      <c r="P185" s="15">
        <v>0</v>
      </c>
      <c r="Q185" s="15">
        <v>10619.42</v>
      </c>
      <c r="R185" s="15">
        <f t="shared" si="10"/>
        <v>18385.772499999999</v>
      </c>
      <c r="S185" s="15">
        <f t="shared" si="11"/>
        <v>13934.227500000001</v>
      </c>
    </row>
    <row r="186" spans="2:19" ht="21.95" customHeight="1" x14ac:dyDescent="0.3">
      <c r="B186" s="9">
        <v>173</v>
      </c>
      <c r="C186" s="10" t="s">
        <v>192</v>
      </c>
      <c r="D186" s="12" t="s">
        <v>105</v>
      </c>
      <c r="E186" s="12" t="s">
        <v>8</v>
      </c>
      <c r="F186" s="11" t="s">
        <v>340</v>
      </c>
      <c r="G186" s="13" t="s">
        <v>296</v>
      </c>
      <c r="H186" s="14">
        <v>75000</v>
      </c>
      <c r="I186" s="15">
        <f>+'[1]CALCULOS ISR Y TSS'!J72</f>
        <v>6309.35</v>
      </c>
      <c r="J186" s="15">
        <v>50</v>
      </c>
      <c r="K186" s="31">
        <f>+'[1]CALCULOS ISR Y TSS'!E72</f>
        <v>2152.5</v>
      </c>
      <c r="L186" s="32">
        <f>+'[1]CALCULOS ISR Y TSS'!F72</f>
        <v>2280</v>
      </c>
      <c r="M186" s="15">
        <v>9845.7599999999984</v>
      </c>
      <c r="N186" s="15">
        <v>0</v>
      </c>
      <c r="O186" s="15">
        <v>0</v>
      </c>
      <c r="P186" s="15">
        <v>200</v>
      </c>
      <c r="Q186" s="15">
        <v>0</v>
      </c>
      <c r="R186" s="15">
        <f t="shared" si="10"/>
        <v>20837.61</v>
      </c>
      <c r="S186" s="15">
        <f t="shared" si="11"/>
        <v>54162.39</v>
      </c>
    </row>
    <row r="187" spans="2:19" ht="21.95" customHeight="1" x14ac:dyDescent="0.3">
      <c r="B187" s="9">
        <v>174</v>
      </c>
      <c r="C187" s="10" t="s">
        <v>110</v>
      </c>
      <c r="D187" s="12" t="s">
        <v>108</v>
      </c>
      <c r="E187" s="12" t="s">
        <v>8</v>
      </c>
      <c r="F187" s="11" t="s">
        <v>340</v>
      </c>
      <c r="G187" s="13" t="s">
        <v>297</v>
      </c>
      <c r="H187" s="14">
        <v>31500</v>
      </c>
      <c r="I187" s="15">
        <f>+'[1]CALCULOS ISR Y TSS'!J74</f>
        <v>0</v>
      </c>
      <c r="J187" s="15">
        <v>90</v>
      </c>
      <c r="K187" s="31">
        <f>+'[1]CALCULOS ISR Y TSS'!E74</f>
        <v>904.05</v>
      </c>
      <c r="L187" s="32">
        <f>+'[1]CALCULOS ISR Y TSS'!F74</f>
        <v>957.6</v>
      </c>
      <c r="M187" s="15">
        <v>825.82050000000004</v>
      </c>
      <c r="N187" s="15">
        <v>0</v>
      </c>
      <c r="O187" s="15">
        <v>10229.879999999999</v>
      </c>
      <c r="P187" s="15">
        <v>200</v>
      </c>
      <c r="Q187" s="15">
        <v>1000</v>
      </c>
      <c r="R187" s="15">
        <f t="shared" si="10"/>
        <v>14207.3505</v>
      </c>
      <c r="S187" s="15">
        <f t="shared" si="11"/>
        <v>17292.6495</v>
      </c>
    </row>
    <row r="188" spans="2:19" ht="21.95" customHeight="1" x14ac:dyDescent="0.3">
      <c r="B188" s="9">
        <v>175</v>
      </c>
      <c r="C188" s="16" t="s">
        <v>220</v>
      </c>
      <c r="D188" s="16" t="s">
        <v>91</v>
      </c>
      <c r="E188" s="16" t="s">
        <v>8</v>
      </c>
      <c r="F188" s="17" t="s">
        <v>340</v>
      </c>
      <c r="G188" s="18" t="s">
        <v>297</v>
      </c>
      <c r="H188" s="15">
        <v>55000</v>
      </c>
      <c r="I188" s="15">
        <f>+'[1]CALCULOS ISR Y TSS'!J102</f>
        <v>2559.6799999999998</v>
      </c>
      <c r="J188" s="15">
        <v>50</v>
      </c>
      <c r="K188" s="31">
        <f>+'[1]CALCULOS ISR Y TSS'!E102</f>
        <v>1578.5</v>
      </c>
      <c r="L188" s="32">
        <f>+'[1]CALCULOS ISR Y TSS'!F102</f>
        <v>1672</v>
      </c>
      <c r="M188" s="15">
        <v>0</v>
      </c>
      <c r="N188" s="15">
        <v>0</v>
      </c>
      <c r="O188" s="15">
        <v>0</v>
      </c>
      <c r="P188" s="15">
        <v>200</v>
      </c>
      <c r="Q188" s="15">
        <v>0</v>
      </c>
      <c r="R188" s="15">
        <f t="shared" si="10"/>
        <v>6060.18</v>
      </c>
      <c r="S188" s="15">
        <f t="shared" si="11"/>
        <v>48939.82</v>
      </c>
    </row>
    <row r="189" spans="2:19" ht="21.95" customHeight="1" x14ac:dyDescent="0.3">
      <c r="B189" s="9">
        <v>176</v>
      </c>
      <c r="C189" s="16" t="s">
        <v>106</v>
      </c>
      <c r="D189" s="16" t="s">
        <v>36</v>
      </c>
      <c r="E189" s="16" t="s">
        <v>8</v>
      </c>
      <c r="F189" s="17" t="s">
        <v>340</v>
      </c>
      <c r="G189" s="18" t="s">
        <v>296</v>
      </c>
      <c r="H189" s="14">
        <v>32000</v>
      </c>
      <c r="I189" s="15">
        <f>+'[1]CALCULOS ISR Y TSS'!J119</f>
        <v>0</v>
      </c>
      <c r="J189" s="15">
        <v>50</v>
      </c>
      <c r="K189" s="31">
        <f>+'[1]CALCULOS ISR Y TSS'!E119</f>
        <v>918.4</v>
      </c>
      <c r="L189" s="32">
        <f>+'[1]CALCULOS ISR Y TSS'!F119</f>
        <v>972.8</v>
      </c>
      <c r="M189" s="15">
        <v>0</v>
      </c>
      <c r="N189" s="15">
        <v>0</v>
      </c>
      <c r="O189" s="15">
        <v>0</v>
      </c>
      <c r="P189" s="15">
        <v>200</v>
      </c>
      <c r="Q189" s="15">
        <v>13425.62</v>
      </c>
      <c r="R189" s="15">
        <f t="shared" si="10"/>
        <v>15566.82</v>
      </c>
      <c r="S189" s="15">
        <f t="shared" si="11"/>
        <v>16433.18</v>
      </c>
    </row>
    <row r="190" spans="2:19" ht="21.95" customHeight="1" x14ac:dyDescent="0.3">
      <c r="B190" s="9">
        <v>177</v>
      </c>
      <c r="C190" s="16" t="s">
        <v>230</v>
      </c>
      <c r="D190" s="16" t="s">
        <v>108</v>
      </c>
      <c r="E190" s="16" t="s">
        <v>8</v>
      </c>
      <c r="F190" s="17" t="s">
        <v>340</v>
      </c>
      <c r="G190" s="18" t="s">
        <v>297</v>
      </c>
      <c r="H190" s="14">
        <v>25000</v>
      </c>
      <c r="I190" s="15">
        <f>+'[1]CALCULOS ISR Y TSS'!J127</f>
        <v>0</v>
      </c>
      <c r="J190" s="15">
        <v>50</v>
      </c>
      <c r="K190" s="31">
        <f>+'[1]CALCULOS ISR Y TSS'!E127</f>
        <v>717.5</v>
      </c>
      <c r="L190" s="32">
        <f>+'[1]CALCULOS ISR Y TSS'!F127</f>
        <v>760</v>
      </c>
      <c r="M190" s="15">
        <v>0</v>
      </c>
      <c r="N190" s="15">
        <v>0</v>
      </c>
      <c r="O190" s="15">
        <v>0</v>
      </c>
      <c r="P190" s="15">
        <v>200</v>
      </c>
      <c r="Q190" s="15">
        <v>5578.62</v>
      </c>
      <c r="R190" s="15">
        <f t="shared" si="10"/>
        <v>7306.12</v>
      </c>
      <c r="S190" s="15">
        <f t="shared" si="11"/>
        <v>17693.88</v>
      </c>
    </row>
    <row r="191" spans="2:19" ht="21.95" customHeight="1" x14ac:dyDescent="0.3">
      <c r="B191" s="9">
        <v>178</v>
      </c>
      <c r="C191" s="16" t="s">
        <v>111</v>
      </c>
      <c r="D191" s="16" t="s">
        <v>108</v>
      </c>
      <c r="E191" s="16" t="s">
        <v>8</v>
      </c>
      <c r="F191" s="17" t="s">
        <v>340</v>
      </c>
      <c r="G191" s="18" t="s">
        <v>297</v>
      </c>
      <c r="H191" s="14">
        <v>25000</v>
      </c>
      <c r="I191" s="15">
        <f>+'[1]CALCULOS ISR Y TSS'!J144</f>
        <v>0</v>
      </c>
      <c r="J191" s="15">
        <v>50</v>
      </c>
      <c r="K191" s="31">
        <f>+'[1]CALCULOS ISR Y TSS'!E144</f>
        <v>717.5</v>
      </c>
      <c r="L191" s="32">
        <f>+'[1]CALCULOS ISR Y TSS'!F144</f>
        <v>760</v>
      </c>
      <c r="M191" s="15">
        <v>0</v>
      </c>
      <c r="N191" s="15">
        <v>0</v>
      </c>
      <c r="O191" s="15">
        <v>4951.6400000000003</v>
      </c>
      <c r="P191" s="15">
        <v>200</v>
      </c>
      <c r="Q191" s="15">
        <v>5756.42</v>
      </c>
      <c r="R191" s="15">
        <f t="shared" si="10"/>
        <v>12435.560000000001</v>
      </c>
      <c r="S191" s="15">
        <f t="shared" si="11"/>
        <v>12564.439999999999</v>
      </c>
    </row>
    <row r="192" spans="2:19" ht="21.95" customHeight="1" x14ac:dyDescent="0.3">
      <c r="B192" s="9">
        <v>179</v>
      </c>
      <c r="C192" s="16" t="s">
        <v>251</v>
      </c>
      <c r="D192" s="16" t="s">
        <v>108</v>
      </c>
      <c r="E192" s="16" t="s">
        <v>8</v>
      </c>
      <c r="F192" s="17" t="s">
        <v>340</v>
      </c>
      <c r="G192" s="18" t="s">
        <v>297</v>
      </c>
      <c r="H192" s="14">
        <v>25000</v>
      </c>
      <c r="I192" s="15">
        <f>+'[1]CALCULOS ISR Y TSS'!J163</f>
        <v>0</v>
      </c>
      <c r="J192" s="15">
        <v>50</v>
      </c>
      <c r="K192" s="31">
        <f>+'[1]CALCULOS ISR Y TSS'!E163</f>
        <v>717.5</v>
      </c>
      <c r="L192" s="32">
        <f>+'[1]CALCULOS ISR Y TSS'!F163</f>
        <v>760</v>
      </c>
      <c r="M192" s="15">
        <v>0</v>
      </c>
      <c r="N192" s="15">
        <v>0</v>
      </c>
      <c r="O192" s="15">
        <v>0</v>
      </c>
      <c r="P192" s="15">
        <v>0</v>
      </c>
      <c r="Q192" s="15">
        <v>1000</v>
      </c>
      <c r="R192" s="15">
        <f t="shared" si="10"/>
        <v>2527.5</v>
      </c>
      <c r="S192" s="15">
        <f t="shared" si="11"/>
        <v>22472.5</v>
      </c>
    </row>
    <row r="193" spans="2:19" ht="21.95" customHeight="1" x14ac:dyDescent="0.3">
      <c r="B193" s="9">
        <v>180</v>
      </c>
      <c r="C193" s="16" t="s">
        <v>265</v>
      </c>
      <c r="D193" s="16" t="s">
        <v>264</v>
      </c>
      <c r="E193" s="16" t="s">
        <v>8</v>
      </c>
      <c r="F193" s="17" t="s">
        <v>340</v>
      </c>
      <c r="G193" s="18" t="s">
        <v>297</v>
      </c>
      <c r="H193" s="14">
        <v>25000</v>
      </c>
      <c r="I193" s="15">
        <f>+'[1]CALCULOS ISR Y TSS'!J172</f>
        <v>0</v>
      </c>
      <c r="J193" s="15">
        <v>170</v>
      </c>
      <c r="K193" s="31">
        <f>+'[1]CALCULOS ISR Y TSS'!E172</f>
        <v>717.5</v>
      </c>
      <c r="L193" s="32">
        <f>+'[1]CALCULOS ISR Y TSS'!F172</f>
        <v>760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f t="shared" si="10"/>
        <v>1647.5</v>
      </c>
      <c r="S193" s="15">
        <f t="shared" si="11"/>
        <v>23352.5</v>
      </c>
    </row>
    <row r="194" spans="2:19" ht="21.95" customHeight="1" x14ac:dyDescent="0.3">
      <c r="B194" s="9">
        <v>181</v>
      </c>
      <c r="C194" s="16" t="s">
        <v>272</v>
      </c>
      <c r="D194" s="16" t="s">
        <v>264</v>
      </c>
      <c r="E194" s="16" t="s">
        <v>8</v>
      </c>
      <c r="F194" s="17" t="s">
        <v>340</v>
      </c>
      <c r="G194" s="18" t="s">
        <v>297</v>
      </c>
      <c r="H194" s="14">
        <v>25000</v>
      </c>
      <c r="I194" s="15">
        <f>+'[1]CALCULOS ISR Y TSS'!J173</f>
        <v>0</v>
      </c>
      <c r="J194" s="15">
        <v>50</v>
      </c>
      <c r="K194" s="31">
        <f>+'[1]CALCULOS ISR Y TSS'!E173</f>
        <v>717.5</v>
      </c>
      <c r="L194" s="32">
        <f>+'[1]CALCULOS ISR Y TSS'!F173</f>
        <v>760</v>
      </c>
      <c r="M194" s="15">
        <v>825.82050000000004</v>
      </c>
      <c r="N194" s="15">
        <v>0</v>
      </c>
      <c r="O194" s="15">
        <v>0</v>
      </c>
      <c r="P194" s="15">
        <v>0</v>
      </c>
      <c r="Q194" s="15">
        <v>0</v>
      </c>
      <c r="R194" s="15">
        <f t="shared" si="10"/>
        <v>2353.3204999999998</v>
      </c>
      <c r="S194" s="15">
        <f t="shared" si="11"/>
        <v>22646.679499999998</v>
      </c>
    </row>
    <row r="195" spans="2:19" ht="21.95" customHeight="1" x14ac:dyDescent="0.3">
      <c r="B195" s="9">
        <v>182</v>
      </c>
      <c r="C195" s="16" t="s">
        <v>355</v>
      </c>
      <c r="D195" s="16" t="s">
        <v>108</v>
      </c>
      <c r="E195" s="16" t="s">
        <v>8</v>
      </c>
      <c r="F195" s="17" t="s">
        <v>340</v>
      </c>
      <c r="G195" s="18" t="s">
        <v>297</v>
      </c>
      <c r="H195" s="14">
        <v>25000</v>
      </c>
      <c r="I195" s="15">
        <f>+'[1]CALCULOS ISR Y TSS'!J203</f>
        <v>0</v>
      </c>
      <c r="J195" s="15">
        <v>150</v>
      </c>
      <c r="K195" s="31">
        <f>+'[1]CALCULOS ISR Y TSS'!E203</f>
        <v>717.5</v>
      </c>
      <c r="L195" s="32">
        <f>+'[1]CALCULOS ISR Y TSS'!F203</f>
        <v>760</v>
      </c>
      <c r="M195" s="15">
        <v>0</v>
      </c>
      <c r="N195" s="15">
        <v>0</v>
      </c>
      <c r="O195" s="15">
        <v>0</v>
      </c>
      <c r="P195" s="15">
        <v>0</v>
      </c>
      <c r="Q195" s="15">
        <v>8500</v>
      </c>
      <c r="R195" s="15">
        <f t="shared" si="10"/>
        <v>10127.5</v>
      </c>
      <c r="S195" s="15">
        <f t="shared" si="11"/>
        <v>14872.5</v>
      </c>
    </row>
    <row r="196" spans="2:19" ht="21.95" customHeight="1" x14ac:dyDescent="0.3">
      <c r="B196" s="9">
        <v>183</v>
      </c>
      <c r="C196" s="11" t="s">
        <v>165</v>
      </c>
      <c r="D196" s="11" t="s">
        <v>134</v>
      </c>
      <c r="E196" s="12" t="s">
        <v>11</v>
      </c>
      <c r="F196" s="11" t="s">
        <v>135</v>
      </c>
      <c r="G196" s="13" t="s">
        <v>297</v>
      </c>
      <c r="H196" s="14">
        <v>90000</v>
      </c>
      <c r="I196" s="15">
        <f>+'[1]CALCULOS ISR Y TSS'!J38</f>
        <v>9753.19</v>
      </c>
      <c r="J196" s="15">
        <v>210</v>
      </c>
      <c r="K196" s="31">
        <f>+'[1]CALCULOS ISR Y TSS'!E38</f>
        <v>2583</v>
      </c>
      <c r="L196" s="32">
        <f>+'[1]CALCULOS ISR Y TSS'!F38</f>
        <v>2736</v>
      </c>
      <c r="M196" s="15">
        <v>1693.1429999999998</v>
      </c>
      <c r="N196" s="15">
        <v>0</v>
      </c>
      <c r="O196" s="15">
        <v>0</v>
      </c>
      <c r="P196" s="15">
        <v>200</v>
      </c>
      <c r="Q196" s="15">
        <v>9909.07</v>
      </c>
      <c r="R196" s="15">
        <f t="shared" si="10"/>
        <v>27084.402999999998</v>
      </c>
      <c r="S196" s="15">
        <f t="shared" si="11"/>
        <v>62915.597000000002</v>
      </c>
    </row>
    <row r="197" spans="2:19" ht="21.95" customHeight="1" x14ac:dyDescent="0.3">
      <c r="B197" s="9">
        <v>184</v>
      </c>
      <c r="C197" s="19" t="s">
        <v>198</v>
      </c>
      <c r="D197" s="16" t="s">
        <v>199</v>
      </c>
      <c r="E197" s="16" t="s">
        <v>8</v>
      </c>
      <c r="F197" s="17" t="s">
        <v>135</v>
      </c>
      <c r="G197" s="18" t="s">
        <v>297</v>
      </c>
      <c r="H197" s="14">
        <v>60000</v>
      </c>
      <c r="I197" s="15">
        <f>+'[1]CALCULOS ISR Y TSS'!J79</f>
        <v>3486.65</v>
      </c>
      <c r="J197" s="15">
        <v>50</v>
      </c>
      <c r="K197" s="31">
        <f>+'[1]CALCULOS ISR Y TSS'!E79</f>
        <v>1722</v>
      </c>
      <c r="L197" s="32">
        <f>+'[1]CALCULOS ISR Y TSS'!F79</f>
        <v>1824</v>
      </c>
      <c r="M197" s="15">
        <v>0</v>
      </c>
      <c r="N197" s="15">
        <v>0</v>
      </c>
      <c r="O197" s="15">
        <v>0</v>
      </c>
      <c r="P197" s="15">
        <v>200</v>
      </c>
      <c r="Q197" s="15">
        <v>0</v>
      </c>
      <c r="R197" s="15">
        <f t="shared" si="10"/>
        <v>7282.65</v>
      </c>
      <c r="S197" s="15">
        <f t="shared" si="11"/>
        <v>52717.35</v>
      </c>
    </row>
    <row r="198" spans="2:19" ht="21.95" customHeight="1" x14ac:dyDescent="0.3">
      <c r="B198" s="9">
        <v>185</v>
      </c>
      <c r="C198" s="16" t="s">
        <v>136</v>
      </c>
      <c r="D198" s="16" t="s">
        <v>137</v>
      </c>
      <c r="E198" s="16" t="s">
        <v>8</v>
      </c>
      <c r="F198" s="17" t="s">
        <v>135</v>
      </c>
      <c r="G198" s="18" t="s">
        <v>296</v>
      </c>
      <c r="H198" s="14">
        <v>32000</v>
      </c>
      <c r="I198" s="15">
        <f>+'[1]CALCULOS ISR Y TSS'!J150</f>
        <v>0</v>
      </c>
      <c r="J198" s="15">
        <v>50</v>
      </c>
      <c r="K198" s="31">
        <f>+'[1]CALCULOS ISR Y TSS'!E150</f>
        <v>918.4</v>
      </c>
      <c r="L198" s="32">
        <f>+'[1]CALCULOS ISR Y TSS'!F150</f>
        <v>972.8</v>
      </c>
      <c r="M198" s="15">
        <v>0</v>
      </c>
      <c r="N198" s="15">
        <v>0</v>
      </c>
      <c r="O198" s="15">
        <v>0</v>
      </c>
      <c r="P198" s="15">
        <v>200</v>
      </c>
      <c r="Q198" s="15">
        <v>0</v>
      </c>
      <c r="R198" s="15">
        <f t="shared" si="10"/>
        <v>2141.1999999999998</v>
      </c>
      <c r="S198" s="15">
        <f t="shared" si="11"/>
        <v>29858.799999999999</v>
      </c>
    </row>
    <row r="199" spans="2:19" ht="21.95" customHeight="1" x14ac:dyDescent="0.3">
      <c r="B199" s="9">
        <v>186</v>
      </c>
      <c r="C199" s="16" t="s">
        <v>112</v>
      </c>
      <c r="D199" s="16" t="s">
        <v>208</v>
      </c>
      <c r="E199" s="16" t="s">
        <v>8</v>
      </c>
      <c r="F199" s="17" t="s">
        <v>180</v>
      </c>
      <c r="G199" s="18" t="s">
        <v>297</v>
      </c>
      <c r="H199" s="14">
        <v>90000</v>
      </c>
      <c r="I199" s="15">
        <f>+'[1]CALCULOS ISR Y TSS'!J91</f>
        <v>9753.19</v>
      </c>
      <c r="J199" s="15">
        <v>50</v>
      </c>
      <c r="K199" s="31">
        <f>+'[1]CALCULOS ISR Y TSS'!E91</f>
        <v>2583</v>
      </c>
      <c r="L199" s="32">
        <f>+'[1]CALCULOS ISR Y TSS'!F91</f>
        <v>2736</v>
      </c>
      <c r="M199" s="15">
        <v>1128.7619999999999</v>
      </c>
      <c r="N199" s="15">
        <v>0</v>
      </c>
      <c r="O199" s="15">
        <v>0</v>
      </c>
      <c r="P199" s="15">
        <v>200</v>
      </c>
      <c r="Q199" s="15">
        <v>7524.55</v>
      </c>
      <c r="R199" s="15">
        <f t="shared" si="10"/>
        <v>23975.502</v>
      </c>
      <c r="S199" s="15">
        <f t="shared" si="11"/>
        <v>66024.497999999992</v>
      </c>
    </row>
    <row r="200" spans="2:19" ht="21.95" customHeight="1" x14ac:dyDescent="0.3">
      <c r="B200" s="9">
        <v>187</v>
      </c>
      <c r="C200" s="10" t="s">
        <v>114</v>
      </c>
      <c r="D200" s="12" t="s">
        <v>113</v>
      </c>
      <c r="E200" s="12" t="s">
        <v>8</v>
      </c>
      <c r="F200" s="11" t="s">
        <v>180</v>
      </c>
      <c r="G200" s="13" t="s">
        <v>297</v>
      </c>
      <c r="H200" s="14">
        <v>31500</v>
      </c>
      <c r="I200" s="15">
        <f>+'[1]CALCULOS ISR Y TSS'!J69</f>
        <v>0</v>
      </c>
      <c r="J200" s="15">
        <v>50</v>
      </c>
      <c r="K200" s="31">
        <f>+'[1]CALCULOS ISR Y TSS'!E69</f>
        <v>904.05</v>
      </c>
      <c r="L200" s="32">
        <f>+'[1]CALCULOS ISR Y TSS'!F69</f>
        <v>957.6</v>
      </c>
      <c r="M200" s="15">
        <v>0</v>
      </c>
      <c r="N200" s="15">
        <f>1715.46</f>
        <v>1715.46</v>
      </c>
      <c r="O200" s="15">
        <v>0</v>
      </c>
      <c r="P200" s="15">
        <v>0</v>
      </c>
      <c r="Q200" s="15">
        <v>0</v>
      </c>
      <c r="R200" s="15">
        <f t="shared" si="10"/>
        <v>3627.11</v>
      </c>
      <c r="S200" s="15">
        <f t="shared" si="11"/>
        <v>27872.89</v>
      </c>
    </row>
    <row r="201" spans="2:19" ht="21.95" customHeight="1" x14ac:dyDescent="0.3">
      <c r="B201" s="9">
        <v>188</v>
      </c>
      <c r="C201" s="10" t="s">
        <v>194</v>
      </c>
      <c r="D201" s="12" t="s">
        <v>18</v>
      </c>
      <c r="E201" s="12" t="s">
        <v>11</v>
      </c>
      <c r="F201" s="11" t="s">
        <v>180</v>
      </c>
      <c r="G201" s="13" t="s">
        <v>296</v>
      </c>
      <c r="H201" s="14">
        <v>95000</v>
      </c>
      <c r="I201" s="15">
        <f>+'[1]CALCULOS ISR Y TSS'!J75</f>
        <v>10929.31</v>
      </c>
      <c r="J201" s="15">
        <v>50</v>
      </c>
      <c r="K201" s="31">
        <f>+'[1]CALCULOS ISR Y TSS'!E75</f>
        <v>2726.5</v>
      </c>
      <c r="L201" s="32">
        <f>+'[1]CALCULOS ISR Y TSS'!F75</f>
        <v>2888</v>
      </c>
      <c r="M201" s="15">
        <v>7742.6750000000002</v>
      </c>
      <c r="N201" s="15">
        <v>0</v>
      </c>
      <c r="O201" s="15">
        <v>0</v>
      </c>
      <c r="P201" s="15">
        <v>200</v>
      </c>
      <c r="Q201" s="15">
        <v>0</v>
      </c>
      <c r="R201" s="15">
        <f t="shared" si="10"/>
        <v>24536.484999999997</v>
      </c>
      <c r="S201" s="15">
        <f t="shared" si="11"/>
        <v>70463.514999999999</v>
      </c>
    </row>
    <row r="202" spans="2:19" ht="21.95" customHeight="1" x14ac:dyDescent="0.3">
      <c r="B202" s="9">
        <v>189</v>
      </c>
      <c r="C202" s="16" t="s">
        <v>216</v>
      </c>
      <c r="D202" s="16" t="s">
        <v>113</v>
      </c>
      <c r="E202" s="16" t="s">
        <v>8</v>
      </c>
      <c r="F202" s="17" t="s">
        <v>180</v>
      </c>
      <c r="G202" s="18" t="s">
        <v>297</v>
      </c>
      <c r="H202" s="14">
        <v>30000</v>
      </c>
      <c r="I202" s="15">
        <f>+'[1]CALCULOS ISR Y TSS'!J98</f>
        <v>0</v>
      </c>
      <c r="J202" s="15">
        <v>50</v>
      </c>
      <c r="K202" s="31">
        <f>+'[1]CALCULOS ISR Y TSS'!E98</f>
        <v>861</v>
      </c>
      <c r="L202" s="32">
        <f>+'[1]CALCULOS ISR Y TSS'!F98</f>
        <v>912</v>
      </c>
      <c r="M202" s="15">
        <v>0</v>
      </c>
      <c r="N202" s="15">
        <v>0</v>
      </c>
      <c r="O202" s="15">
        <v>3631.64</v>
      </c>
      <c r="P202" s="15">
        <v>200</v>
      </c>
      <c r="Q202" s="15">
        <v>0</v>
      </c>
      <c r="R202" s="15">
        <f t="shared" si="10"/>
        <v>5654.6399999999994</v>
      </c>
      <c r="S202" s="15">
        <f t="shared" si="11"/>
        <v>24345.360000000001</v>
      </c>
    </row>
    <row r="203" spans="2:19" ht="21.95" customHeight="1" x14ac:dyDescent="0.3">
      <c r="B203" s="9">
        <v>190</v>
      </c>
      <c r="C203" s="16" t="s">
        <v>115</v>
      </c>
      <c r="D203" s="16" t="s">
        <v>113</v>
      </c>
      <c r="E203" s="16" t="s">
        <v>8</v>
      </c>
      <c r="F203" s="17" t="s">
        <v>180</v>
      </c>
      <c r="G203" s="18" t="s">
        <v>297</v>
      </c>
      <c r="H203" s="14">
        <v>25000</v>
      </c>
      <c r="I203" s="15">
        <f>+'[1]CALCULOS ISR Y TSS'!J106</f>
        <v>0</v>
      </c>
      <c r="J203" s="15">
        <v>50</v>
      </c>
      <c r="K203" s="31">
        <f>+'[1]CALCULOS ISR Y TSS'!E106</f>
        <v>717.5</v>
      </c>
      <c r="L203" s="32">
        <f>+'[1]CALCULOS ISR Y TSS'!F106</f>
        <v>760</v>
      </c>
      <c r="M203" s="15">
        <v>0</v>
      </c>
      <c r="N203" s="15">
        <v>0</v>
      </c>
      <c r="O203" s="15">
        <v>2724.17</v>
      </c>
      <c r="P203" s="15">
        <v>200</v>
      </c>
      <c r="Q203" s="15">
        <v>11485.6</v>
      </c>
      <c r="R203" s="15">
        <f t="shared" si="10"/>
        <v>15937.27</v>
      </c>
      <c r="S203" s="15">
        <f t="shared" si="11"/>
        <v>9062.73</v>
      </c>
    </row>
    <row r="204" spans="2:19" ht="21.95" customHeight="1" x14ac:dyDescent="0.3">
      <c r="B204" s="9">
        <v>191</v>
      </c>
      <c r="C204" s="16" t="s">
        <v>116</v>
      </c>
      <c r="D204" s="16" t="s">
        <v>113</v>
      </c>
      <c r="E204" s="16" t="s">
        <v>8</v>
      </c>
      <c r="F204" s="17" t="s">
        <v>180</v>
      </c>
      <c r="G204" s="18" t="s">
        <v>297</v>
      </c>
      <c r="H204" s="14">
        <v>25000</v>
      </c>
      <c r="I204" s="15">
        <f>+'[1]CALCULOS ISR Y TSS'!J114</f>
        <v>0</v>
      </c>
      <c r="J204" s="15">
        <v>50</v>
      </c>
      <c r="K204" s="31">
        <f>+'[1]CALCULOS ISR Y TSS'!E114</f>
        <v>717.5</v>
      </c>
      <c r="L204" s="32">
        <f>+'[1]CALCULOS ISR Y TSS'!F114</f>
        <v>760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f t="shared" si="10"/>
        <v>1527.5</v>
      </c>
      <c r="S204" s="15">
        <f t="shared" si="11"/>
        <v>23472.5</v>
      </c>
    </row>
    <row r="205" spans="2:19" ht="21.95" customHeight="1" x14ac:dyDescent="0.3">
      <c r="B205" s="9">
        <v>192</v>
      </c>
      <c r="C205" s="16" t="s">
        <v>228</v>
      </c>
      <c r="D205" s="16" t="s">
        <v>113</v>
      </c>
      <c r="E205" s="16" t="s">
        <v>8</v>
      </c>
      <c r="F205" s="17" t="s">
        <v>180</v>
      </c>
      <c r="G205" s="18" t="s">
        <v>297</v>
      </c>
      <c r="H205" s="14">
        <v>25000</v>
      </c>
      <c r="I205" s="15">
        <f>+'[1]CALCULOS ISR Y TSS'!J123</f>
        <v>0</v>
      </c>
      <c r="J205" s="15">
        <v>50</v>
      </c>
      <c r="K205" s="31">
        <f>+'[1]CALCULOS ISR Y TSS'!E123</f>
        <v>717.5</v>
      </c>
      <c r="L205" s="32">
        <f>+'[1]CALCULOS ISR Y TSS'!F123</f>
        <v>760</v>
      </c>
      <c r="M205" s="15">
        <v>0</v>
      </c>
      <c r="N205" s="15">
        <v>0</v>
      </c>
      <c r="O205" s="15">
        <v>3111</v>
      </c>
      <c r="P205" s="15">
        <v>200</v>
      </c>
      <c r="Q205" s="15">
        <v>5058.24</v>
      </c>
      <c r="R205" s="15">
        <f t="shared" si="10"/>
        <v>9896.74</v>
      </c>
      <c r="S205" s="15">
        <f t="shared" si="11"/>
        <v>15103.26</v>
      </c>
    </row>
    <row r="206" spans="2:19" ht="21.95" customHeight="1" x14ac:dyDescent="0.3">
      <c r="B206" s="9">
        <v>193</v>
      </c>
      <c r="C206" s="16" t="s">
        <v>117</v>
      </c>
      <c r="D206" s="16" t="s">
        <v>113</v>
      </c>
      <c r="E206" s="16" t="s">
        <v>8</v>
      </c>
      <c r="F206" s="17" t="s">
        <v>180</v>
      </c>
      <c r="G206" s="18" t="s">
        <v>297</v>
      </c>
      <c r="H206" s="14">
        <v>25000</v>
      </c>
      <c r="I206" s="15">
        <f>+'[1]CALCULOS ISR Y TSS'!J136</f>
        <v>0</v>
      </c>
      <c r="J206" s="15">
        <v>50</v>
      </c>
      <c r="K206" s="31">
        <f>+'[1]CALCULOS ISR Y TSS'!E136</f>
        <v>717.5</v>
      </c>
      <c r="L206" s="32">
        <f>+'[1]CALCULOS ISR Y TSS'!F136</f>
        <v>760</v>
      </c>
      <c r="M206" s="15">
        <v>564.38099999999997</v>
      </c>
      <c r="N206" s="15">
        <v>0</v>
      </c>
      <c r="O206" s="15">
        <v>5247.08</v>
      </c>
      <c r="P206" s="15">
        <v>200</v>
      </c>
      <c r="Q206" s="15">
        <v>5857.12</v>
      </c>
      <c r="R206" s="15">
        <f t="shared" ref="R206:R211" si="12">SUM(I206:Q206)</f>
        <v>13396.080999999998</v>
      </c>
      <c r="S206" s="15">
        <f t="shared" ref="S206:S211" si="13">+H206-R206</f>
        <v>11603.919000000002</v>
      </c>
    </row>
    <row r="207" spans="2:19" ht="21.95" customHeight="1" x14ac:dyDescent="0.3">
      <c r="B207" s="9">
        <v>194</v>
      </c>
      <c r="C207" s="17" t="s">
        <v>140</v>
      </c>
      <c r="D207" s="17" t="s">
        <v>113</v>
      </c>
      <c r="E207" s="16" t="s">
        <v>8</v>
      </c>
      <c r="F207" s="17" t="s">
        <v>180</v>
      </c>
      <c r="G207" s="18" t="s">
        <v>297</v>
      </c>
      <c r="H207" s="15">
        <v>25000</v>
      </c>
      <c r="I207" s="15">
        <f>+'[1]CALCULOS ISR Y TSS'!J159</f>
        <v>0</v>
      </c>
      <c r="J207" s="15">
        <v>50</v>
      </c>
      <c r="K207" s="31">
        <f>+'[1]CALCULOS ISR Y TSS'!E159</f>
        <v>717.5</v>
      </c>
      <c r="L207" s="32">
        <f>+'[1]CALCULOS ISR Y TSS'!F159</f>
        <v>760</v>
      </c>
      <c r="M207" s="15">
        <v>0</v>
      </c>
      <c r="N207" s="15">
        <v>0</v>
      </c>
      <c r="O207" s="15">
        <v>0</v>
      </c>
      <c r="P207" s="15">
        <v>200</v>
      </c>
      <c r="Q207" s="15">
        <v>11992.41</v>
      </c>
      <c r="R207" s="15">
        <f t="shared" si="12"/>
        <v>13719.91</v>
      </c>
      <c r="S207" s="15">
        <f t="shared" si="13"/>
        <v>11280.09</v>
      </c>
    </row>
    <row r="208" spans="2:19" ht="21.95" customHeight="1" x14ac:dyDescent="0.3">
      <c r="B208" s="9">
        <v>195</v>
      </c>
      <c r="C208" s="16" t="s">
        <v>266</v>
      </c>
      <c r="D208" s="16" t="s">
        <v>113</v>
      </c>
      <c r="E208" s="16" t="s">
        <v>8</v>
      </c>
      <c r="F208" s="17" t="s">
        <v>180</v>
      </c>
      <c r="G208" s="18" t="s">
        <v>297</v>
      </c>
      <c r="H208" s="14">
        <v>25000</v>
      </c>
      <c r="I208" s="15">
        <f>+'[1]CALCULOS ISR Y TSS'!J177</f>
        <v>0</v>
      </c>
      <c r="J208" s="15">
        <v>50</v>
      </c>
      <c r="K208" s="31">
        <f>+'[1]CALCULOS ISR Y TSS'!E177</f>
        <v>717.5</v>
      </c>
      <c r="L208" s="32">
        <f>+'[1]CALCULOS ISR Y TSS'!F177</f>
        <v>760</v>
      </c>
      <c r="M208" s="15">
        <v>0</v>
      </c>
      <c r="N208" s="15">
        <v>0</v>
      </c>
      <c r="O208" s="15">
        <v>0</v>
      </c>
      <c r="P208" s="15">
        <v>0</v>
      </c>
      <c r="Q208" s="15">
        <v>1000</v>
      </c>
      <c r="R208" s="15">
        <f t="shared" si="12"/>
        <v>2527.5</v>
      </c>
      <c r="S208" s="15">
        <f t="shared" si="13"/>
        <v>22472.5</v>
      </c>
    </row>
    <row r="209" spans="2:19" ht="21.95" customHeight="1" x14ac:dyDescent="0.3">
      <c r="B209" s="9">
        <v>196</v>
      </c>
      <c r="C209" s="16" t="s">
        <v>273</v>
      </c>
      <c r="D209" s="16" t="s">
        <v>113</v>
      </c>
      <c r="E209" s="16" t="s">
        <v>8</v>
      </c>
      <c r="F209" s="17" t="s">
        <v>180</v>
      </c>
      <c r="G209" s="18" t="s">
        <v>297</v>
      </c>
      <c r="H209" s="14">
        <v>25000</v>
      </c>
      <c r="I209" s="15">
        <f>+'[1]CALCULOS ISR Y TSS'!J179</f>
        <v>0</v>
      </c>
      <c r="J209" s="15">
        <v>50</v>
      </c>
      <c r="K209" s="31">
        <f>+'[1]CALCULOS ISR Y TSS'!E179</f>
        <v>717.5</v>
      </c>
      <c r="L209" s="32">
        <f>+'[1]CALCULOS ISR Y TSS'!F179</f>
        <v>760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f t="shared" si="12"/>
        <v>1527.5</v>
      </c>
      <c r="S209" s="15">
        <f t="shared" si="13"/>
        <v>23472.5</v>
      </c>
    </row>
    <row r="210" spans="2:19" ht="21.95" customHeight="1" x14ac:dyDescent="0.3">
      <c r="B210" s="9">
        <v>197</v>
      </c>
      <c r="C210" s="16" t="s">
        <v>341</v>
      </c>
      <c r="D210" s="16" t="s">
        <v>113</v>
      </c>
      <c r="E210" s="16" t="s">
        <v>8</v>
      </c>
      <c r="F210" s="17" t="s">
        <v>180</v>
      </c>
      <c r="G210" s="18" t="s">
        <v>297</v>
      </c>
      <c r="H210" s="14">
        <v>25000</v>
      </c>
      <c r="I210" s="15">
        <f>+'[1]CALCULOS ISR Y TSS'!J200</f>
        <v>0</v>
      </c>
      <c r="J210" s="15">
        <v>350</v>
      </c>
      <c r="K210" s="31">
        <f>+'[1]CALCULOS ISR Y TSS'!E200</f>
        <v>717.5</v>
      </c>
      <c r="L210" s="32">
        <f>+'[1]CALCULOS ISR Y TSS'!F200</f>
        <v>760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f t="shared" si="12"/>
        <v>1827.5</v>
      </c>
      <c r="S210" s="15">
        <f t="shared" si="13"/>
        <v>23172.5</v>
      </c>
    </row>
    <row r="211" spans="2:19" ht="21.95" customHeight="1" x14ac:dyDescent="0.3">
      <c r="B211" s="9">
        <v>198</v>
      </c>
      <c r="C211" s="16" t="s">
        <v>342</v>
      </c>
      <c r="D211" s="16" t="s">
        <v>113</v>
      </c>
      <c r="E211" s="16" t="s">
        <v>8</v>
      </c>
      <c r="F211" s="17" t="s">
        <v>180</v>
      </c>
      <c r="G211" s="18" t="s">
        <v>297</v>
      </c>
      <c r="H211" s="14">
        <v>25000</v>
      </c>
      <c r="I211" s="15">
        <f>+'[1]CALCULOS ISR Y TSS'!J201</f>
        <v>0</v>
      </c>
      <c r="J211" s="15">
        <v>250</v>
      </c>
      <c r="K211" s="31">
        <f>+'[1]CALCULOS ISR Y TSS'!E201</f>
        <v>717.5</v>
      </c>
      <c r="L211" s="32">
        <f>+'[1]CALCULOS ISR Y TSS'!F201</f>
        <v>760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f t="shared" si="12"/>
        <v>1727.5</v>
      </c>
      <c r="S211" s="15">
        <f t="shared" si="13"/>
        <v>23272.5</v>
      </c>
    </row>
    <row r="212" spans="2:19" s="21" customFormat="1" ht="21.95" customHeight="1" x14ac:dyDescent="0.3">
      <c r="B212" s="39" t="s">
        <v>293</v>
      </c>
      <c r="C212" s="39"/>
      <c r="D212" s="39"/>
      <c r="E212" s="39"/>
      <c r="F212" s="39"/>
      <c r="G212" s="39"/>
      <c r="H212" s="20">
        <f t="shared" ref="H212:S212" si="14">+SUM(H14:H211)</f>
        <v>13644523.210000001</v>
      </c>
      <c r="I212" s="20">
        <f t="shared" si="14"/>
        <v>1330361.2511666671</v>
      </c>
      <c r="J212" s="20">
        <f t="shared" si="14"/>
        <v>13660</v>
      </c>
      <c r="K212" s="20">
        <f t="shared" si="14"/>
        <v>391597.81612699991</v>
      </c>
      <c r="L212" s="20">
        <f t="shared" si="14"/>
        <v>409329.10558399983</v>
      </c>
      <c r="M212" s="20">
        <f t="shared" si="14"/>
        <v>355471.26999999984</v>
      </c>
      <c r="N212" s="20">
        <f t="shared" si="14"/>
        <v>65187.479999999974</v>
      </c>
      <c r="O212" s="20">
        <f t="shared" si="14"/>
        <v>44060.31</v>
      </c>
      <c r="P212" s="20">
        <f t="shared" si="14"/>
        <v>24600</v>
      </c>
      <c r="Q212" s="20">
        <f t="shared" si="14"/>
        <v>872017.52000000014</v>
      </c>
      <c r="R212" s="20">
        <f t="shared" si="14"/>
        <v>3506284.7528776675</v>
      </c>
      <c r="S212" s="20">
        <f t="shared" si="14"/>
        <v>10138238.457122335</v>
      </c>
    </row>
    <row r="213" spans="2:19" ht="20.100000000000001" customHeight="1" x14ac:dyDescent="0.3">
      <c r="B213" s="40" t="s">
        <v>294</v>
      </c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</row>
    <row r="214" spans="2:19" ht="12" customHeight="1" x14ac:dyDescent="0.3">
      <c r="B214" s="22"/>
      <c r="C214" s="22"/>
      <c r="G214" s="1"/>
      <c r="H214" s="2"/>
      <c r="K214" s="1"/>
      <c r="L214" s="1"/>
      <c r="O214" s="2"/>
      <c r="P214" s="2"/>
      <c r="Q214" s="2"/>
      <c r="R214" s="23"/>
      <c r="S214" s="23"/>
    </row>
    <row r="215" spans="2:19" x14ac:dyDescent="0.3">
      <c r="B215" s="22"/>
      <c r="C215" s="22"/>
      <c r="G215" s="1"/>
      <c r="H215" s="2"/>
      <c r="K215" s="1"/>
      <c r="L215" s="1"/>
      <c r="O215" s="2"/>
      <c r="P215" s="2"/>
      <c r="Q215" s="2"/>
      <c r="R215" s="2"/>
      <c r="S215" s="2"/>
    </row>
    <row r="216" spans="2:19" x14ac:dyDescent="0.3">
      <c r="D216" s="35"/>
      <c r="E216" s="35"/>
      <c r="G216" s="1"/>
      <c r="H216" s="35"/>
      <c r="K216" s="1"/>
      <c r="L216" s="1"/>
      <c r="O216" s="35"/>
      <c r="P216" s="35"/>
      <c r="Q216" s="35"/>
      <c r="R216" s="3"/>
      <c r="S216" s="3"/>
    </row>
    <row r="217" spans="2:19" x14ac:dyDescent="0.3">
      <c r="D217" s="2"/>
      <c r="E217" s="2"/>
      <c r="G217" s="1"/>
      <c r="H217" s="2"/>
      <c r="K217" s="1"/>
      <c r="L217" s="1"/>
      <c r="O217" s="2"/>
      <c r="P217" s="2"/>
      <c r="Q217" s="2"/>
      <c r="R217" s="3"/>
      <c r="S217" s="3"/>
    </row>
    <row r="218" spans="2:19" x14ac:dyDescent="0.3">
      <c r="D218" s="2"/>
      <c r="E218" s="2"/>
      <c r="G218" s="1"/>
      <c r="H218" s="2"/>
      <c r="K218" s="1"/>
      <c r="L218" s="1"/>
      <c r="O218" s="2"/>
      <c r="P218" s="2"/>
      <c r="Q218" s="2"/>
      <c r="R218" s="3"/>
      <c r="S218" s="3"/>
    </row>
    <row r="219" spans="2:19" x14ac:dyDescent="0.3">
      <c r="G219" s="1"/>
      <c r="H219" s="2"/>
      <c r="K219" s="1"/>
      <c r="L219" s="1"/>
      <c r="O219" s="2"/>
      <c r="P219" s="2"/>
      <c r="Q219" s="2"/>
      <c r="R219" s="3"/>
      <c r="S219" s="3"/>
    </row>
    <row r="220" spans="2:19" x14ac:dyDescent="0.3">
      <c r="D220" s="24"/>
      <c r="E220" s="24"/>
      <c r="F220" s="4"/>
      <c r="G220" s="4"/>
      <c r="H220" s="4"/>
      <c r="I220" s="4"/>
      <c r="J220" s="4"/>
      <c r="K220" s="4"/>
      <c r="L220" s="4"/>
      <c r="O220" s="2"/>
      <c r="P220" s="2"/>
      <c r="Q220" s="2"/>
    </row>
    <row r="221" spans="2:19" x14ac:dyDescent="0.3">
      <c r="C221" s="36"/>
      <c r="D221" s="34"/>
      <c r="E221" s="36"/>
      <c r="F221" s="4"/>
      <c r="G221" s="37"/>
      <c r="H221" s="37"/>
      <c r="I221" s="37"/>
      <c r="J221" s="4"/>
      <c r="K221" s="4"/>
      <c r="L221" s="4"/>
      <c r="M221" s="4"/>
      <c r="N221" s="4"/>
      <c r="O221" s="41"/>
      <c r="P221" s="41"/>
      <c r="Q221" s="41"/>
    </row>
    <row r="222" spans="2:19" x14ac:dyDescent="0.3">
      <c r="C222" s="25" t="s">
        <v>290</v>
      </c>
      <c r="D222" s="25"/>
      <c r="E222" s="25" t="s">
        <v>343</v>
      </c>
      <c r="F222" s="4"/>
      <c r="G222" s="38" t="s">
        <v>291</v>
      </c>
      <c r="H222" s="38"/>
      <c r="I222" s="38"/>
      <c r="J222" s="4"/>
      <c r="K222" s="4"/>
      <c r="L222" s="4"/>
      <c r="M222" s="4"/>
      <c r="N222" s="4"/>
      <c r="O222" s="38" t="s">
        <v>344</v>
      </c>
      <c r="P222" s="38"/>
      <c r="Q222" s="38"/>
    </row>
    <row r="223" spans="2:19" x14ac:dyDescent="0.3">
      <c r="C223" s="25" t="s">
        <v>292</v>
      </c>
      <c r="D223" s="25"/>
      <c r="E223" s="25" t="s">
        <v>345</v>
      </c>
      <c r="F223" s="4"/>
      <c r="G223" s="38" t="s">
        <v>295</v>
      </c>
      <c r="H223" s="38"/>
      <c r="I223" s="38"/>
      <c r="J223" s="4"/>
      <c r="K223" s="4"/>
      <c r="L223" s="4"/>
      <c r="M223" s="4"/>
      <c r="N223" s="4"/>
      <c r="O223" s="38" t="s">
        <v>346</v>
      </c>
      <c r="P223" s="38"/>
      <c r="Q223" s="38"/>
    </row>
    <row r="227" spans="3:5" x14ac:dyDescent="0.3">
      <c r="C227"/>
    </row>
    <row r="237" spans="3:5" x14ac:dyDescent="0.3">
      <c r="E237" s="4"/>
    </row>
  </sheetData>
  <mergeCells count="14">
    <mergeCell ref="B3:L3"/>
    <mergeCell ref="B4:S4"/>
    <mergeCell ref="B9:S9"/>
    <mergeCell ref="B10:S10"/>
    <mergeCell ref="B12:S12"/>
    <mergeCell ref="B11:S11"/>
    <mergeCell ref="G221:I221"/>
    <mergeCell ref="G222:I222"/>
    <mergeCell ref="G223:I223"/>
    <mergeCell ref="B212:G212"/>
    <mergeCell ref="B213:S213"/>
    <mergeCell ref="O221:Q221"/>
    <mergeCell ref="O222:Q222"/>
    <mergeCell ref="O223:Q223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45" orientation="landscape" r:id="rId1"/>
  <headerFooter>
    <oddFooter>&amp;CPágina &amp;P de 5</oddFooter>
  </headerFooter>
  <ignoredErrors>
    <ignoredError sqref="R21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11C59F6B-D7A4-4C01-B082-0CFF9146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2024-12-05T11:22:59Z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