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218" documentId="13_ncr:1_{2C1D454D-979B-4661-AB1C-5E60E1E598F9}" xr6:coauthVersionLast="47" xr6:coauthVersionMax="47" xr10:uidLastSave="{E3460EC4-D73D-46CD-8082-BEA3F1BEA737}"/>
  <bookViews>
    <workbookView xWindow="-120" yWindow="-120" windowWidth="29040" windowHeight="15720" tabRatio="895" xr2:uid="{00000000-000D-0000-FFFF-FFFF00000000}"/>
  </bookViews>
  <sheets>
    <sheet name="1" sheetId="42" r:id="rId1"/>
  </sheets>
  <externalReferences>
    <externalReference r:id="rId2"/>
  </externalReferences>
  <definedNames>
    <definedName name="_xlnm.Print_Titles" localSheetId="0">'1'!$B:$S,'1'!$1:$10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2" i="42" l="1"/>
  <c r="K212" i="42"/>
  <c r="R212" i="42" s="1"/>
  <c r="S212" i="42" s="1"/>
  <c r="L211" i="42"/>
  <c r="K211" i="42"/>
  <c r="R211" i="42" s="1"/>
  <c r="S211" i="42" s="1"/>
  <c r="K197" i="42"/>
  <c r="R197" i="42" s="1"/>
  <c r="S197" i="42" s="1"/>
  <c r="L197" i="42"/>
  <c r="K198" i="42"/>
  <c r="R198" i="42" s="1"/>
  <c r="S198" i="42" s="1"/>
  <c r="L198" i="42"/>
  <c r="K199" i="42"/>
  <c r="L199" i="42"/>
  <c r="N199" i="42"/>
  <c r="K200" i="42"/>
  <c r="L200" i="42"/>
  <c r="R200" i="42"/>
  <c r="S200" i="42" s="1"/>
  <c r="K201" i="42"/>
  <c r="R201" i="42" s="1"/>
  <c r="S201" i="42" s="1"/>
  <c r="L201" i="42"/>
  <c r="K202" i="42"/>
  <c r="L202" i="42"/>
  <c r="K203" i="42"/>
  <c r="L203" i="42"/>
  <c r="R203" i="42"/>
  <c r="S203" i="42" s="1"/>
  <c r="K204" i="42"/>
  <c r="R204" i="42" s="1"/>
  <c r="S204" i="42" s="1"/>
  <c r="L204" i="42"/>
  <c r="K205" i="42"/>
  <c r="L205" i="42"/>
  <c r="K206" i="42"/>
  <c r="R206" i="42" s="1"/>
  <c r="S206" i="42" s="1"/>
  <c r="L206" i="42"/>
  <c r="K207" i="42"/>
  <c r="L207" i="42"/>
  <c r="R207" i="42"/>
  <c r="S207" i="42" s="1"/>
  <c r="K208" i="42"/>
  <c r="L208" i="42"/>
  <c r="R208" i="42"/>
  <c r="S208" i="42" s="1"/>
  <c r="K209" i="42"/>
  <c r="L209" i="42"/>
  <c r="K210" i="42"/>
  <c r="L210" i="42"/>
  <c r="L196" i="42"/>
  <c r="K196" i="42"/>
  <c r="L195" i="42"/>
  <c r="K195" i="42"/>
  <c r="R195" i="42" s="1"/>
  <c r="S195" i="42" s="1"/>
  <c r="L194" i="42"/>
  <c r="R194" i="42" s="1"/>
  <c r="S194" i="42" s="1"/>
  <c r="K194" i="42"/>
  <c r="L193" i="42"/>
  <c r="K193" i="42"/>
  <c r="L192" i="42"/>
  <c r="K192" i="42"/>
  <c r="R192" i="42" s="1"/>
  <c r="S192" i="42" s="1"/>
  <c r="L191" i="42"/>
  <c r="K191" i="42"/>
  <c r="R191" i="42" s="1"/>
  <c r="S191" i="42" s="1"/>
  <c r="L190" i="42"/>
  <c r="R190" i="42" s="1"/>
  <c r="S190" i="42" s="1"/>
  <c r="K190" i="42"/>
  <c r="L189" i="42"/>
  <c r="K189" i="42"/>
  <c r="L188" i="42"/>
  <c r="K188" i="42"/>
  <c r="L187" i="42"/>
  <c r="K187" i="42"/>
  <c r="R187" i="42" s="1"/>
  <c r="S187" i="42" s="1"/>
  <c r="L186" i="42"/>
  <c r="K186" i="42"/>
  <c r="L185" i="42"/>
  <c r="K185" i="42"/>
  <c r="L184" i="42"/>
  <c r="K184" i="42"/>
  <c r="L183" i="42"/>
  <c r="K183" i="42"/>
  <c r="R183" i="42" s="1"/>
  <c r="S183" i="42" s="1"/>
  <c r="L182" i="42"/>
  <c r="R182" i="42" s="1"/>
  <c r="S182" i="42" s="1"/>
  <c r="K182" i="42"/>
  <c r="L181" i="42"/>
  <c r="K181" i="42"/>
  <c r="L180" i="42"/>
  <c r="K180" i="42"/>
  <c r="R180" i="42" s="1"/>
  <c r="S180" i="42" s="1"/>
  <c r="L179" i="42"/>
  <c r="K179" i="42"/>
  <c r="R179" i="42" s="1"/>
  <c r="S179" i="42" s="1"/>
  <c r="L178" i="42"/>
  <c r="R178" i="42" s="1"/>
  <c r="S178" i="42" s="1"/>
  <c r="K178" i="42"/>
  <c r="L177" i="42"/>
  <c r="K177" i="42"/>
  <c r="N176" i="42"/>
  <c r="L176" i="42"/>
  <c r="K176" i="42"/>
  <c r="R176" i="42" s="1"/>
  <c r="S176" i="42" s="1"/>
  <c r="L175" i="42"/>
  <c r="K175" i="42"/>
  <c r="L174" i="42"/>
  <c r="K174" i="42"/>
  <c r="N173" i="42"/>
  <c r="L173" i="42"/>
  <c r="K173" i="42"/>
  <c r="R173" i="42" s="1"/>
  <c r="S173" i="42" s="1"/>
  <c r="L172" i="42"/>
  <c r="K172" i="42"/>
  <c r="R172" i="42" s="1"/>
  <c r="S172" i="42" s="1"/>
  <c r="L171" i="42"/>
  <c r="K171" i="42"/>
  <c r="L170" i="42"/>
  <c r="K170" i="42"/>
  <c r="N169" i="42"/>
  <c r="L169" i="42"/>
  <c r="K169" i="42"/>
  <c r="L168" i="42"/>
  <c r="K168" i="42"/>
  <c r="L167" i="42"/>
  <c r="R167" i="42" s="1"/>
  <c r="S167" i="42" s="1"/>
  <c r="K167" i="42"/>
  <c r="L166" i="42"/>
  <c r="K166" i="42"/>
  <c r="R166" i="42" s="1"/>
  <c r="S166" i="42" s="1"/>
  <c r="L165" i="42"/>
  <c r="K165" i="42"/>
  <c r="R165" i="42" s="1"/>
  <c r="S165" i="42" s="1"/>
  <c r="L164" i="42"/>
  <c r="K164" i="42"/>
  <c r="R164" i="42" s="1"/>
  <c r="S164" i="42" s="1"/>
  <c r="R163" i="42"/>
  <c r="S163" i="42" s="1"/>
  <c r="L163" i="42"/>
  <c r="K163" i="42"/>
  <c r="L162" i="42"/>
  <c r="R162" i="42" s="1"/>
  <c r="S162" i="42" s="1"/>
  <c r="K162" i="42"/>
  <c r="L161" i="42"/>
  <c r="K161" i="42"/>
  <c r="R161" i="42" s="1"/>
  <c r="S161" i="42" s="1"/>
  <c r="L160" i="42"/>
  <c r="K160" i="42"/>
  <c r="R160" i="42" s="1"/>
  <c r="S160" i="42" s="1"/>
  <c r="L159" i="42"/>
  <c r="K159" i="42"/>
  <c r="R159" i="42" s="1"/>
  <c r="S159" i="42" s="1"/>
  <c r="L158" i="42"/>
  <c r="K158" i="42"/>
  <c r="L157" i="42"/>
  <c r="K157" i="42"/>
  <c r="R157" i="42" s="1"/>
  <c r="S157" i="42" s="1"/>
  <c r="L156" i="42"/>
  <c r="K156" i="42"/>
  <c r="N155" i="42"/>
  <c r="L155" i="42"/>
  <c r="K155" i="42"/>
  <c r="L154" i="42"/>
  <c r="K154" i="42"/>
  <c r="L153" i="42"/>
  <c r="K153" i="42"/>
  <c r="L152" i="42"/>
  <c r="R152" i="42" s="1"/>
  <c r="S152" i="42" s="1"/>
  <c r="K152" i="42"/>
  <c r="L151" i="42"/>
  <c r="K151" i="42"/>
  <c r="R151" i="42" s="1"/>
  <c r="S151" i="42" s="1"/>
  <c r="L150" i="42"/>
  <c r="K150" i="42"/>
  <c r="R150" i="42" s="1"/>
  <c r="S150" i="42" s="1"/>
  <c r="L149" i="42"/>
  <c r="R149" i="42" s="1"/>
  <c r="S149" i="42" s="1"/>
  <c r="K149" i="42"/>
  <c r="L148" i="42"/>
  <c r="R148" i="42" s="1"/>
  <c r="S148" i="42" s="1"/>
  <c r="K148" i="42"/>
  <c r="L147" i="42"/>
  <c r="K147" i="42"/>
  <c r="R147" i="42" s="1"/>
  <c r="S147" i="42" s="1"/>
  <c r="L146" i="42"/>
  <c r="K146" i="42"/>
  <c r="L145" i="42"/>
  <c r="K145" i="42"/>
  <c r="L144" i="42"/>
  <c r="K144" i="42"/>
  <c r="R143" i="42"/>
  <c r="S143" i="42" s="1"/>
  <c r="N143" i="42"/>
  <c r="L143" i="42"/>
  <c r="K143" i="42"/>
  <c r="L142" i="42"/>
  <c r="K142" i="42"/>
  <c r="R142" i="42" s="1"/>
  <c r="S142" i="42" s="1"/>
  <c r="L141" i="42"/>
  <c r="R141" i="42" s="1"/>
  <c r="S141" i="42" s="1"/>
  <c r="K141" i="42"/>
  <c r="L140" i="42"/>
  <c r="K140" i="42"/>
  <c r="L139" i="42"/>
  <c r="K139" i="42"/>
  <c r="R139" i="42" s="1"/>
  <c r="S139" i="42" s="1"/>
  <c r="L138" i="42"/>
  <c r="K138" i="42"/>
  <c r="L137" i="42"/>
  <c r="K137" i="42"/>
  <c r="L136" i="42"/>
  <c r="K136" i="42"/>
  <c r="R136" i="42" s="1"/>
  <c r="S136" i="42" s="1"/>
  <c r="L135" i="42"/>
  <c r="K135" i="42"/>
  <c r="N134" i="42"/>
  <c r="L134" i="42"/>
  <c r="K134" i="42"/>
  <c r="R134" i="42" s="1"/>
  <c r="S134" i="42" s="1"/>
  <c r="L133" i="42"/>
  <c r="R133" i="42" s="1"/>
  <c r="S133" i="42" s="1"/>
  <c r="K133" i="42"/>
  <c r="L132" i="42"/>
  <c r="R132" i="42" s="1"/>
  <c r="S132" i="42" s="1"/>
  <c r="K132" i="42"/>
  <c r="L131" i="42"/>
  <c r="K131" i="42"/>
  <c r="L130" i="42"/>
  <c r="K130" i="42"/>
  <c r="R130" i="42" s="1"/>
  <c r="S130" i="42" s="1"/>
  <c r="L129" i="42"/>
  <c r="K129" i="42"/>
  <c r="R129" i="42" s="1"/>
  <c r="S129" i="42" s="1"/>
  <c r="L128" i="42"/>
  <c r="K128" i="42"/>
  <c r="L127" i="42"/>
  <c r="R127" i="42" s="1"/>
  <c r="S127" i="42" s="1"/>
  <c r="K127" i="42"/>
  <c r="L126" i="42"/>
  <c r="K126" i="42"/>
  <c r="R126" i="42" s="1"/>
  <c r="S126" i="42" s="1"/>
  <c r="L125" i="42"/>
  <c r="K125" i="42"/>
  <c r="N124" i="42"/>
  <c r="L124" i="42"/>
  <c r="K124" i="42"/>
  <c r="R124" i="42" s="1"/>
  <c r="S124" i="42" s="1"/>
  <c r="L123" i="42"/>
  <c r="K123" i="42"/>
  <c r="R123" i="42" s="1"/>
  <c r="S123" i="42" s="1"/>
  <c r="L122" i="42"/>
  <c r="K122" i="42"/>
  <c r="N121" i="42"/>
  <c r="L121" i="42"/>
  <c r="K121" i="42"/>
  <c r="R121" i="42" s="1"/>
  <c r="S121" i="42" s="1"/>
  <c r="L120" i="42"/>
  <c r="K120" i="42"/>
  <c r="L119" i="42"/>
  <c r="K119" i="42"/>
  <c r="R119" i="42" s="1"/>
  <c r="S119" i="42" s="1"/>
  <c r="L118" i="42"/>
  <c r="K118" i="42"/>
  <c r="N117" i="42"/>
  <c r="R117" i="42" s="1"/>
  <c r="S117" i="42" s="1"/>
  <c r="L117" i="42"/>
  <c r="K117" i="42"/>
  <c r="L116" i="42"/>
  <c r="K116" i="42"/>
  <c r="L115" i="42"/>
  <c r="K115" i="42"/>
  <c r="L114" i="42"/>
  <c r="K114" i="42"/>
  <c r="R114" i="42" s="1"/>
  <c r="S114" i="42" s="1"/>
  <c r="L113" i="42"/>
  <c r="K113" i="42"/>
  <c r="R113" i="42" s="1"/>
  <c r="S113" i="42" s="1"/>
  <c r="L112" i="42"/>
  <c r="R112" i="42" s="1"/>
  <c r="S112" i="42" s="1"/>
  <c r="K112" i="42"/>
  <c r="L111" i="42"/>
  <c r="K111" i="42"/>
  <c r="R111" i="42" s="1"/>
  <c r="S111" i="42" s="1"/>
  <c r="L110" i="42"/>
  <c r="K110" i="42"/>
  <c r="R110" i="42" s="1"/>
  <c r="S110" i="42" s="1"/>
  <c r="N109" i="42"/>
  <c r="L109" i="42"/>
  <c r="K109" i="42"/>
  <c r="R109" i="42" s="1"/>
  <c r="S109" i="42" s="1"/>
  <c r="L108" i="42"/>
  <c r="K108" i="42"/>
  <c r="R108" i="42" s="1"/>
  <c r="S108" i="42" s="1"/>
  <c r="L107" i="42"/>
  <c r="K107" i="42"/>
  <c r="R107" i="42" s="1"/>
  <c r="S107" i="42" s="1"/>
  <c r="L106" i="42"/>
  <c r="K106" i="42"/>
  <c r="R106" i="42" s="1"/>
  <c r="S106" i="42" s="1"/>
  <c r="L105" i="42"/>
  <c r="K105" i="42"/>
  <c r="R105" i="42" s="1"/>
  <c r="S105" i="42" s="1"/>
  <c r="L104" i="42"/>
  <c r="K104" i="42"/>
  <c r="L103" i="42"/>
  <c r="K103" i="42"/>
  <c r="L102" i="42"/>
  <c r="K102" i="42"/>
  <c r="R102" i="42" s="1"/>
  <c r="S102" i="42" s="1"/>
  <c r="R101" i="42"/>
  <c r="S101" i="42" s="1"/>
  <c r="L101" i="42"/>
  <c r="K101" i="42"/>
  <c r="L100" i="42"/>
  <c r="K100" i="42"/>
  <c r="L99" i="42"/>
  <c r="R99" i="42" s="1"/>
  <c r="S99" i="42" s="1"/>
  <c r="K99" i="42"/>
  <c r="N98" i="42"/>
  <c r="L98" i="42"/>
  <c r="K98" i="42"/>
  <c r="R98" i="42" s="1"/>
  <c r="S98" i="42" s="1"/>
  <c r="L97" i="42"/>
  <c r="K97" i="42"/>
  <c r="R97" i="42" s="1"/>
  <c r="S97" i="42" s="1"/>
  <c r="L96" i="42"/>
  <c r="K96" i="42"/>
  <c r="L95" i="42"/>
  <c r="K95" i="42"/>
  <c r="R95" i="42" s="1"/>
  <c r="S95" i="42" s="1"/>
  <c r="R94" i="42"/>
  <c r="S94" i="42" s="1"/>
  <c r="N94" i="42"/>
  <c r="L94" i="42"/>
  <c r="K94" i="42"/>
  <c r="L93" i="42"/>
  <c r="K93" i="42"/>
  <c r="R93" i="42" s="1"/>
  <c r="S93" i="42" s="1"/>
  <c r="N92" i="42"/>
  <c r="R92" i="42" s="1"/>
  <c r="S92" i="42" s="1"/>
  <c r="L92" i="42"/>
  <c r="K92" i="42"/>
  <c r="L91" i="42"/>
  <c r="K91" i="42"/>
  <c r="R91" i="42" s="1"/>
  <c r="S91" i="42" s="1"/>
  <c r="L90" i="42"/>
  <c r="K90" i="42"/>
  <c r="L89" i="42"/>
  <c r="K89" i="42"/>
  <c r="R89" i="42" s="1"/>
  <c r="S89" i="42" s="1"/>
  <c r="L88" i="42"/>
  <c r="K88" i="42"/>
  <c r="R88" i="42" s="1"/>
  <c r="S88" i="42" s="1"/>
  <c r="L87" i="42"/>
  <c r="K87" i="42"/>
  <c r="L86" i="42"/>
  <c r="K86" i="42"/>
  <c r="R86" i="42" s="1"/>
  <c r="S86" i="42" s="1"/>
  <c r="L85" i="42"/>
  <c r="K85" i="42"/>
  <c r="R85" i="42" s="1"/>
  <c r="S85" i="42" s="1"/>
  <c r="L84" i="42"/>
  <c r="K84" i="42"/>
  <c r="R84" i="42" s="1"/>
  <c r="S84" i="42" s="1"/>
  <c r="L83" i="42"/>
  <c r="K83" i="42"/>
  <c r="N82" i="42"/>
  <c r="L82" i="42"/>
  <c r="K82" i="42"/>
  <c r="N81" i="42"/>
  <c r="L81" i="42"/>
  <c r="K81" i="42"/>
  <c r="R81" i="42" s="1"/>
  <c r="S81" i="42" s="1"/>
  <c r="L80" i="42"/>
  <c r="K80" i="42"/>
  <c r="L79" i="42"/>
  <c r="K79" i="42"/>
  <c r="R79" i="42" s="1"/>
  <c r="S79" i="42" s="1"/>
  <c r="L78" i="42"/>
  <c r="K78" i="42"/>
  <c r="R78" i="42" s="1"/>
  <c r="S78" i="42" s="1"/>
  <c r="L77" i="42"/>
  <c r="R77" i="42" s="1"/>
  <c r="S77" i="42" s="1"/>
  <c r="K77" i="42"/>
  <c r="L76" i="42"/>
  <c r="K76" i="42"/>
  <c r="R76" i="42" s="1"/>
  <c r="S76" i="42" s="1"/>
  <c r="L75" i="42"/>
  <c r="K75" i="42"/>
  <c r="R75" i="42" s="1"/>
  <c r="S75" i="42" s="1"/>
  <c r="N74" i="42"/>
  <c r="L74" i="42"/>
  <c r="K74" i="42"/>
  <c r="R74" i="42" s="1"/>
  <c r="S74" i="42" s="1"/>
  <c r="L73" i="42"/>
  <c r="K73" i="42"/>
  <c r="R73" i="42" s="1"/>
  <c r="S73" i="42" s="1"/>
  <c r="L72" i="42"/>
  <c r="K72" i="42"/>
  <c r="R72" i="42" s="1"/>
  <c r="S72" i="42" s="1"/>
  <c r="L71" i="42"/>
  <c r="K71" i="42"/>
  <c r="N70" i="42"/>
  <c r="L70" i="42"/>
  <c r="K70" i="42"/>
  <c r="R70" i="42" s="1"/>
  <c r="S70" i="42" s="1"/>
  <c r="L69" i="42"/>
  <c r="K69" i="42"/>
  <c r="R69" i="42" s="1"/>
  <c r="S69" i="42" s="1"/>
  <c r="N68" i="42"/>
  <c r="L68" i="42"/>
  <c r="K68" i="42"/>
  <c r="L67" i="42"/>
  <c r="K67" i="42"/>
  <c r="N66" i="42"/>
  <c r="L66" i="42"/>
  <c r="K66" i="42"/>
  <c r="R65" i="42"/>
  <c r="S65" i="42" s="1"/>
  <c r="L65" i="42"/>
  <c r="K65" i="42"/>
  <c r="L64" i="42"/>
  <c r="K64" i="42"/>
  <c r="L63" i="42"/>
  <c r="K63" i="42"/>
  <c r="R63" i="42" s="1"/>
  <c r="S63" i="42" s="1"/>
  <c r="L62" i="42"/>
  <c r="K62" i="42"/>
  <c r="R62" i="42" s="1"/>
  <c r="S62" i="42" s="1"/>
  <c r="L61" i="42"/>
  <c r="K61" i="42"/>
  <c r="R61" i="42" s="1"/>
  <c r="S61" i="42" s="1"/>
  <c r="L60" i="42"/>
  <c r="K60" i="42"/>
  <c r="R60" i="42" s="1"/>
  <c r="S60" i="42" s="1"/>
  <c r="L59" i="42"/>
  <c r="R59" i="42" s="1"/>
  <c r="S59" i="42" s="1"/>
  <c r="K59" i="42"/>
  <c r="L58" i="42"/>
  <c r="K58" i="42"/>
  <c r="R58" i="42" s="1"/>
  <c r="S58" i="42" s="1"/>
  <c r="L57" i="42"/>
  <c r="R57" i="42" s="1"/>
  <c r="S57" i="42" s="1"/>
  <c r="K57" i="42"/>
  <c r="L56" i="42"/>
  <c r="K56" i="42"/>
  <c r="R56" i="42" s="1"/>
  <c r="S56" i="42" s="1"/>
  <c r="L55" i="42"/>
  <c r="K55" i="42"/>
  <c r="R55" i="42" s="1"/>
  <c r="S55" i="42" s="1"/>
  <c r="L54" i="42"/>
  <c r="K54" i="42"/>
  <c r="L53" i="42"/>
  <c r="K53" i="42"/>
  <c r="R53" i="42" s="1"/>
  <c r="S53" i="42" s="1"/>
  <c r="L52" i="42"/>
  <c r="K52" i="42"/>
  <c r="N51" i="42"/>
  <c r="L51" i="42"/>
  <c r="K51" i="42"/>
  <c r="R51" i="42" s="1"/>
  <c r="S51" i="42" s="1"/>
  <c r="L50" i="42"/>
  <c r="K50" i="42"/>
  <c r="R50" i="42" s="1"/>
  <c r="S50" i="42" s="1"/>
  <c r="L49" i="42"/>
  <c r="K49" i="42"/>
  <c r="R49" i="42" s="1"/>
  <c r="S49" i="42" s="1"/>
  <c r="L48" i="42"/>
  <c r="K48" i="42"/>
  <c r="N47" i="42"/>
  <c r="L47" i="42"/>
  <c r="K47" i="42"/>
  <c r="L46" i="42"/>
  <c r="K46" i="42"/>
  <c r="N45" i="42"/>
  <c r="L45" i="42"/>
  <c r="R45" i="42" s="1"/>
  <c r="S45" i="42" s="1"/>
  <c r="K45" i="42"/>
  <c r="N44" i="42"/>
  <c r="L44" i="42"/>
  <c r="K44" i="42"/>
  <c r="L43" i="42"/>
  <c r="R43" i="42" s="1"/>
  <c r="S43" i="42" s="1"/>
  <c r="K43" i="42"/>
  <c r="L42" i="42"/>
  <c r="R42" i="42" s="1"/>
  <c r="S42" i="42" s="1"/>
  <c r="K42" i="42"/>
  <c r="L41" i="42"/>
  <c r="K41" i="42"/>
  <c r="L40" i="42"/>
  <c r="R40" i="42" s="1"/>
  <c r="S40" i="42" s="1"/>
  <c r="K40" i="42"/>
  <c r="L39" i="42"/>
  <c r="K39" i="42"/>
  <c r="R39" i="42" s="1"/>
  <c r="S39" i="42" s="1"/>
  <c r="L38" i="42"/>
  <c r="K38" i="42"/>
  <c r="R38" i="42" s="1"/>
  <c r="S38" i="42" s="1"/>
  <c r="N37" i="42"/>
  <c r="L37" i="42"/>
  <c r="R37" i="42" s="1"/>
  <c r="S37" i="42" s="1"/>
  <c r="K37" i="42"/>
  <c r="L36" i="42"/>
  <c r="K36" i="42"/>
  <c r="R36" i="42" s="1"/>
  <c r="S36" i="42" s="1"/>
  <c r="L35" i="42"/>
  <c r="R35" i="42" s="1"/>
  <c r="S35" i="42" s="1"/>
  <c r="K35" i="42"/>
  <c r="L34" i="42"/>
  <c r="K34" i="42"/>
  <c r="L33" i="42"/>
  <c r="R33" i="42" s="1"/>
  <c r="S33" i="42" s="1"/>
  <c r="K33" i="42"/>
  <c r="L32" i="42"/>
  <c r="K32" i="42"/>
  <c r="L31" i="42"/>
  <c r="K31" i="42"/>
  <c r="R31" i="42" s="1"/>
  <c r="S31" i="42" s="1"/>
  <c r="L30" i="42"/>
  <c r="R30" i="42" s="1"/>
  <c r="S30" i="42" s="1"/>
  <c r="K30" i="42"/>
  <c r="L29" i="42"/>
  <c r="K29" i="42"/>
  <c r="R29" i="42" s="1"/>
  <c r="S29" i="42" s="1"/>
  <c r="L28" i="42"/>
  <c r="K28" i="42"/>
  <c r="R27" i="42"/>
  <c r="S27" i="42" s="1"/>
  <c r="L27" i="42"/>
  <c r="K27" i="42"/>
  <c r="L26" i="42"/>
  <c r="K26" i="42"/>
  <c r="R26" i="42" s="1"/>
  <c r="S26" i="42" s="1"/>
  <c r="L25" i="42"/>
  <c r="K25" i="42"/>
  <c r="L24" i="42"/>
  <c r="K24" i="42"/>
  <c r="R24" i="42" s="1"/>
  <c r="S24" i="42" s="1"/>
  <c r="N23" i="42"/>
  <c r="L23" i="42"/>
  <c r="K23" i="42"/>
  <c r="L22" i="42"/>
  <c r="K22" i="42"/>
  <c r="L21" i="42"/>
  <c r="K21" i="42"/>
  <c r="R21" i="42" s="1"/>
  <c r="S21" i="42" s="1"/>
  <c r="L20" i="42"/>
  <c r="K20" i="42"/>
  <c r="L19" i="42"/>
  <c r="K19" i="42"/>
  <c r="R19" i="42" s="1"/>
  <c r="S19" i="42" s="1"/>
  <c r="N18" i="42"/>
  <c r="L18" i="42"/>
  <c r="K18" i="42"/>
  <c r="R18" i="42" s="1"/>
  <c r="S18" i="42" s="1"/>
  <c r="L17" i="42"/>
  <c r="K17" i="42"/>
  <c r="R17" i="42" s="1"/>
  <c r="S17" i="42" s="1"/>
  <c r="K11" i="42"/>
  <c r="L11" i="42"/>
  <c r="R11" i="42"/>
  <c r="S11" i="42" s="1"/>
  <c r="K12" i="42"/>
  <c r="L12" i="42"/>
  <c r="K13" i="42"/>
  <c r="L13" i="42"/>
  <c r="N13" i="42"/>
  <c r="K14" i="42"/>
  <c r="L14" i="42"/>
  <c r="K15" i="42"/>
  <c r="L15" i="42"/>
  <c r="K16" i="42"/>
  <c r="L16" i="42"/>
  <c r="R16" i="42"/>
  <c r="S16" i="42" s="1"/>
  <c r="H213" i="42"/>
  <c r="I213" i="42"/>
  <c r="J213" i="42"/>
  <c r="M213" i="42"/>
  <c r="O213" i="42"/>
  <c r="P213" i="42"/>
  <c r="Q213" i="42"/>
  <c r="R181" i="42" l="1"/>
  <c r="S181" i="42" s="1"/>
  <c r="R193" i="42"/>
  <c r="S193" i="42" s="1"/>
  <c r="R199" i="42"/>
  <c r="S199" i="42" s="1"/>
  <c r="R118" i="42"/>
  <c r="S118" i="42" s="1"/>
  <c r="R128" i="42"/>
  <c r="S128" i="42" s="1"/>
  <c r="R144" i="42"/>
  <c r="S144" i="42" s="1"/>
  <c r="R156" i="42"/>
  <c r="S156" i="42" s="1"/>
  <c r="R188" i="42"/>
  <c r="S188" i="42" s="1"/>
  <c r="R20" i="42"/>
  <c r="S20" i="42" s="1"/>
  <c r="R41" i="42"/>
  <c r="S41" i="42" s="1"/>
  <c r="R46" i="42"/>
  <c r="S46" i="42" s="1"/>
  <c r="R83" i="42"/>
  <c r="S83" i="42" s="1"/>
  <c r="R103" i="42"/>
  <c r="S103" i="42" s="1"/>
  <c r="R22" i="42"/>
  <c r="S22" i="42" s="1"/>
  <c r="R32" i="42"/>
  <c r="S32" i="42" s="1"/>
  <c r="R140" i="42"/>
  <c r="S140" i="42" s="1"/>
  <c r="R145" i="42"/>
  <c r="S145" i="42" s="1"/>
  <c r="K213" i="42"/>
  <c r="R12" i="42"/>
  <c r="S12" i="42" s="1"/>
  <c r="S213" i="42" s="1"/>
  <c r="R47" i="42"/>
  <c r="S47" i="42" s="1"/>
  <c r="R66" i="42"/>
  <c r="S66" i="42" s="1"/>
  <c r="R104" i="42"/>
  <c r="S104" i="42" s="1"/>
  <c r="R135" i="42"/>
  <c r="S135" i="42" s="1"/>
  <c r="R146" i="42"/>
  <c r="S146" i="42" s="1"/>
  <c r="R168" i="42"/>
  <c r="S168" i="42" s="1"/>
  <c r="R177" i="42"/>
  <c r="S177" i="42" s="1"/>
  <c r="R189" i="42"/>
  <c r="S189" i="42" s="1"/>
  <c r="R202" i="42"/>
  <c r="S202" i="42" s="1"/>
  <c r="R15" i="42"/>
  <c r="S15" i="42" s="1"/>
  <c r="R23" i="42"/>
  <c r="S23" i="42" s="1"/>
  <c r="R28" i="42"/>
  <c r="S28" i="42" s="1"/>
  <c r="R52" i="42"/>
  <c r="S52" i="42" s="1"/>
  <c r="R80" i="42"/>
  <c r="S80" i="42" s="1"/>
  <c r="R90" i="42"/>
  <c r="S90" i="42" s="1"/>
  <c r="R115" i="42"/>
  <c r="S115" i="42" s="1"/>
  <c r="R120" i="42"/>
  <c r="S120" i="42" s="1"/>
  <c r="R125" i="42"/>
  <c r="S125" i="42" s="1"/>
  <c r="R158" i="42"/>
  <c r="S158" i="42" s="1"/>
  <c r="R169" i="42"/>
  <c r="S169" i="42" s="1"/>
  <c r="R184" i="42"/>
  <c r="S184" i="42" s="1"/>
  <c r="R196" i="42"/>
  <c r="S196" i="42" s="1"/>
  <c r="R14" i="42"/>
  <c r="S14" i="42" s="1"/>
  <c r="R71" i="42"/>
  <c r="S71" i="42" s="1"/>
  <c r="R131" i="42"/>
  <c r="S131" i="42" s="1"/>
  <c r="R153" i="42"/>
  <c r="S153" i="42" s="1"/>
  <c r="R174" i="42"/>
  <c r="S174" i="42" s="1"/>
  <c r="R44" i="42"/>
  <c r="S44" i="42" s="1"/>
  <c r="R48" i="42"/>
  <c r="S48" i="42" s="1"/>
  <c r="R67" i="42"/>
  <c r="S67" i="42" s="1"/>
  <c r="R100" i="42"/>
  <c r="S100" i="42" s="1"/>
  <c r="R116" i="42"/>
  <c r="S116" i="42" s="1"/>
  <c r="R137" i="42"/>
  <c r="S137" i="42" s="1"/>
  <c r="R154" i="42"/>
  <c r="S154" i="42" s="1"/>
  <c r="R170" i="42"/>
  <c r="S170" i="42" s="1"/>
  <c r="R175" i="42"/>
  <c r="S175" i="42" s="1"/>
  <c r="R185" i="42"/>
  <c r="S185" i="42" s="1"/>
  <c r="R210" i="42"/>
  <c r="S210" i="42" s="1"/>
  <c r="R205" i="42"/>
  <c r="S205" i="42" s="1"/>
  <c r="R34" i="42"/>
  <c r="S34" i="42" s="1"/>
  <c r="R68" i="42"/>
  <c r="S68" i="42" s="1"/>
  <c r="R13" i="42"/>
  <c r="S13" i="42" s="1"/>
  <c r="R25" i="42"/>
  <c r="S25" i="42" s="1"/>
  <c r="R54" i="42"/>
  <c r="S54" i="42" s="1"/>
  <c r="R82" i="42"/>
  <c r="S82" i="42" s="1"/>
  <c r="R87" i="42"/>
  <c r="S87" i="42" s="1"/>
  <c r="R96" i="42"/>
  <c r="S96" i="42" s="1"/>
  <c r="R122" i="42"/>
  <c r="S122" i="42" s="1"/>
  <c r="R138" i="42"/>
  <c r="S138" i="42" s="1"/>
  <c r="R155" i="42"/>
  <c r="S155" i="42" s="1"/>
  <c r="R171" i="42"/>
  <c r="S171" i="42" s="1"/>
  <c r="R186" i="42"/>
  <c r="S186" i="42" s="1"/>
  <c r="R209" i="42"/>
  <c r="S209" i="42" s="1"/>
  <c r="R64" i="42"/>
  <c r="S64" i="42" s="1"/>
  <c r="L213" i="42"/>
  <c r="N213" i="42"/>
  <c r="R213" i="42" l="1"/>
</calcChain>
</file>

<file path=xl/sharedStrings.xml><?xml version="1.0" encoding="utf-8"?>
<sst xmlns="http://schemas.openxmlformats.org/spreadsheetml/2006/main" count="1041" uniqueCount="378">
  <si>
    <t>ISR</t>
  </si>
  <si>
    <t>INAVI</t>
  </si>
  <si>
    <t>SVDS  2.87%</t>
  </si>
  <si>
    <t>SFS  3.04%</t>
  </si>
  <si>
    <t>PRESIDENTE JAC</t>
  </si>
  <si>
    <t>LIBRE NOMBRAMIENTO Y REMOCION</t>
  </si>
  <si>
    <t>PRESIDENCIA</t>
  </si>
  <si>
    <t>COORDINADORA DEL DESPACHO</t>
  </si>
  <si>
    <t>ESTATUS SIMPLIFICADO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</si>
  <si>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</si>
  <si>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</si>
  <si>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</si>
  <si>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</si>
  <si>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</si>
  <si>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</si>
  <si>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</si>
  <si>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</si>
  <si>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</si>
  <si>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</si>
  <si>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</si>
  <si>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</si>
  <si>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</si>
  <si>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</si>
  <si>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</si>
  <si>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</si>
  <si>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</si>
  <si>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</si>
  <si>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</si>
  <si>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</si>
  <si>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</si>
  <si>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</si>
  <si>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</si>
  <si>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</si>
  <si>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</si>
  <si>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</si>
  <si>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</si>
  <si>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</si>
  <si>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</si>
  <si>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</si>
  <si>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</si>
  <si>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</si>
  <si>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</si>
  <si>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</si>
  <si>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</si>
  <si>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</si>
  <si>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</si>
  <si>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</si>
  <si>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</si>
  <si>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</si>
  <si>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</si>
  <si>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</si>
  <si>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</si>
  <si>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</si>
  <si>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</si>
  <si>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ALBERY SANTOS PEREZ</t>
  </si>
  <si>
    <t>CARMEN ICELSA MARTE</t>
  </si>
  <si>
    <t>SOPORTE TECNICO</t>
  </si>
  <si>
    <t>JOHN RICHARD MEJIA PEREZ</t>
  </si>
  <si>
    <t>ASESOR FINANCIERO</t>
  </si>
  <si>
    <t>DEPARTAMENTO FINANCIERO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</si>
  <si>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</si>
  <si>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</si>
  <si>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</si>
  <si>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</si>
  <si>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</si>
  <si>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</si>
  <si>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</si>
  <si>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DIVISION DE COMPRAS Y CONTRATACIONES</t>
  </si>
  <si>
    <t>LUISA VARGAS ALMANZAR</t>
  </si>
  <si>
    <t>JACQUELINE PEÑA PAYANO</t>
  </si>
  <si>
    <t>TECNICA EN COMPRAS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</si>
  <si>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</si>
  <si>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</si>
  <si>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</si>
  <si>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</si>
  <si>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</si>
  <si>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</si>
  <si>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</si>
  <si>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</si>
  <si>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</si>
  <si>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</si>
  <si>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</si>
  <si>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</si>
  <si>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</si>
  <si>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</si>
  <si>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</si>
  <si>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</si>
  <si>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</si>
  <si>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</si>
  <si>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</si>
  <si>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</si>
  <si>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</si>
  <si>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</si>
  <si>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</si>
  <si>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</si>
  <si>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</si>
  <si>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</si>
  <si>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</si>
  <si>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</si>
  <si>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</si>
  <si>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</si>
  <si>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</si>
  <si>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</si>
  <si>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</si>
  <si>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</si>
  <si>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</si>
  <si>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</si>
  <si>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</si>
  <si>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</si>
  <si>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</si>
  <si>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</si>
  <si>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</si>
  <si>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</si>
  <si>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</si>
  <si>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</si>
  <si>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</si>
  <si>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</si>
  <si>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</si>
  <si>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</si>
  <si>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</si>
  <si>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</si>
  <si>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</si>
  <si>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</si>
  <si>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</si>
  <si>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</si>
  <si>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</si>
  <si>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</si>
  <si>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</si>
  <si>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</si>
  <si>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</si>
  <si>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</si>
  <si>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</si>
  <si>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</si>
  <si>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</si>
  <si>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</si>
  <si>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</si>
  <si>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</si>
  <si>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</si>
  <si>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</si>
  <si>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</si>
  <si>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</si>
  <si>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</si>
  <si>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</si>
  <si>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</si>
  <si>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</si>
  <si>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</si>
  <si>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</si>
  <si>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</si>
  <si>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VICTOR MANUEL DEL CARMEN FERRERAS</t>
  </si>
  <si>
    <t>DEBORA MILAGROS COLON MARTE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</si>
  <si>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</si>
  <si>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</si>
  <si>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</si>
  <si>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</si>
  <si>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</si>
  <si>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</si>
  <si>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</si>
  <si>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</si>
  <si>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</si>
  <si>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</si>
  <si>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JARVIK RAFAEL CORSINO RONDON</t>
  </si>
  <si>
    <t>ENC. DIVI. TECNICA JURIDICA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</si>
  <si>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</si>
  <si>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</si>
  <si>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</si>
  <si>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</si>
  <si>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</si>
  <si>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</si>
  <si>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</si>
  <si>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</si>
  <si>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</si>
  <si>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</si>
  <si>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</si>
  <si>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</si>
  <si>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</si>
  <si>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</si>
  <si>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</si>
  <si>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</si>
  <si>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</si>
  <si>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</si>
  <si>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</si>
  <si>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</si>
  <si>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</si>
  <si>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</si>
  <si>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</si>
  <si>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</si>
  <si>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</si>
  <si>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</si>
  <si>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</si>
  <si>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</si>
  <si>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</si>
  <si>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</si>
  <si>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</si>
  <si>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</si>
  <si>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</si>
  <si>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</si>
  <si>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</si>
  <si>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</si>
  <si>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</si>
  <si>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</si>
  <si>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</si>
  <si>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</si>
  <si>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</si>
  <si>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</si>
  <si>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</si>
  <si>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</si>
  <si>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</si>
  <si>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</si>
  <si>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</si>
  <si>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</si>
  <si>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</si>
  <si>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</si>
  <si>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</si>
  <si>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</si>
  <si>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</si>
  <si>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</si>
  <si>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</si>
  <si>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</si>
  <si>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</si>
  <si>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</si>
  <si>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</si>
  <si>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</si>
  <si>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</si>
  <si>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</si>
  <si>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</si>
  <si>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</si>
  <si>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</si>
  <si>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</si>
  <si>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</si>
  <si>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 xml:space="preserve">DIVISION DE COMUNICACIONES </t>
  </si>
  <si>
    <t>LUIS GERONIMO CUSTODIO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</si>
  <si>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</si>
  <si>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</si>
  <si>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</si>
  <si>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</si>
  <si>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</si>
  <si>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</si>
  <si>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</si>
  <si>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</si>
  <si>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</si>
  <si>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</si>
  <si>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</si>
  <si>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</si>
  <si>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</si>
  <si>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</si>
  <si>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</si>
  <si>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</si>
  <si>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</si>
  <si>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</si>
  <si>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</si>
  <si>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</si>
  <si>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</si>
  <si>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</si>
  <si>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</si>
  <si>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</si>
  <si>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</si>
  <si>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</si>
  <si>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</si>
  <si>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</si>
  <si>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</si>
  <si>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</si>
  <si>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</si>
  <si>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</si>
  <si>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</si>
  <si>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</si>
  <si>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</si>
  <si>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</si>
  <si>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</si>
  <si>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</si>
  <si>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</si>
  <si>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</si>
  <si>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</si>
  <si>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</si>
  <si>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</si>
  <si>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</si>
  <si>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</si>
  <si>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</si>
  <si>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</si>
  <si>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DISEÑADORA GRAFICA</t>
  </si>
  <si>
    <t>MICHEL SARAY MORALES VILLAR</t>
  </si>
  <si>
    <t>JULIAN O´NIEL FLEMING MOLINA</t>
  </si>
  <si>
    <t>AYUDANTE MANTENIMIENTO</t>
  </si>
  <si>
    <t>RUDDY LUGO JIMENEZ</t>
  </si>
  <si>
    <t>GILBERTO GENAO NUÑEZ</t>
  </si>
  <si>
    <t>TECNICA DE CONTROL DE BIENES</t>
  </si>
  <si>
    <t>COORDINADOR DE OPERACIONES DE TECNOLOGIA</t>
  </si>
  <si>
    <t>JUNISA RADIOLIS CASTILLO ALMONTE</t>
  </si>
  <si>
    <t>LEONICIA DEL CARMEN HERRERA GUZMAN</t>
  </si>
  <si>
    <t>MARGARET CRISTINA FELIZ DE LOS SANTOS</t>
  </si>
  <si>
    <t>ERWIN DANIEL CORDERO DE LOS SANTOS</t>
  </si>
  <si>
    <t>RAMON PAULINO</t>
  </si>
  <si>
    <t>Núm.</t>
  </si>
  <si>
    <t>Nombre</t>
  </si>
  <si>
    <t>Cargo</t>
  </si>
  <si>
    <t>Estatus</t>
  </si>
  <si>
    <t>Área</t>
  </si>
  <si>
    <t>Género</t>
  </si>
  <si>
    <t>Sueldo Bruto</t>
  </si>
  <si>
    <t>25% Seguro Complementario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</si>
  <si>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</si>
  <si>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</si>
  <si>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</si>
  <si>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</si>
  <si>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</si>
  <si>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</si>
  <si>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Nómina Personal Fijo</t>
  </si>
  <si>
    <t>(Valores en RD$)</t>
  </si>
  <si>
    <t>JEFFERSON VENTURA DE LA CRUZ</t>
  </si>
  <si>
    <t>Eloida Núñez</t>
  </si>
  <si>
    <t>Izzet Sansur Q.</t>
  </si>
  <si>
    <t>Enc. Departamento Financiero</t>
  </si>
  <si>
    <t>Total</t>
  </si>
  <si>
    <t>NO HAY NADA ESCRITO DEBAJO DE ESTA PÁGINA</t>
  </si>
  <si>
    <t>Director Administrativo y Financiero</t>
  </si>
  <si>
    <t>F</t>
  </si>
  <si>
    <t>M</t>
  </si>
  <si>
    <t>ENCARGADA DEPARTAMENTO FINANCIERO</t>
  </si>
  <si>
    <t>ELOIDA CECILIA NUÑEZ VASQUEZ</t>
  </si>
  <si>
    <t>DEPARTAMENTO DE ECONOMINA DEL TRANSPORTE AEREO</t>
  </si>
  <si>
    <t>ENCARGADO DEPARTAMENTO DE ECONOMIA DEL TA</t>
  </si>
  <si>
    <t>FRANCISCO ANTONIO VARGAS JIMENEZ</t>
  </si>
  <si>
    <t>ENCARGADO DEPARTAMENTO ADMINISTRATIVO</t>
  </si>
  <si>
    <t>MANUEL JOSE POU JIMENEZ</t>
  </si>
  <si>
    <t>DIRECCION DE COMUNICACIONES</t>
  </si>
  <si>
    <t>JULIO CESAR MENDEZ SANTANA</t>
  </si>
  <si>
    <t>JUAN CARLOS GARCIA DE OLEO</t>
  </si>
  <si>
    <t>RELACIONISTA PUBLICA</t>
  </si>
  <si>
    <t>CARMEN ROSA BRETON RODRIGUEZ</t>
  </si>
  <si>
    <t>DIRECTORA DE COMUNICACIONES</t>
  </si>
  <si>
    <t>ANABELLE K. DESIREE PAULINO VICIOSO</t>
  </si>
  <si>
    <t>DIRECCION DE RECURSOS HUMANOS</t>
  </si>
  <si>
    <t>DIRECTORA DE RECURSOS HUMANOS</t>
  </si>
  <si>
    <t>CLARA LUZ MARQUEZ CUEVAS</t>
  </si>
  <si>
    <t>DIRECCION DE PLANIFICACION Y DESARROLLO</t>
  </si>
  <si>
    <t>DIRECTORA DE PLANIFICACION Y DESARROLLO</t>
  </si>
  <si>
    <t>SARAH AYMEE ESTEVEZ ALVARADO</t>
  </si>
  <si>
    <t>DIRECCION DE TRANSPORTE AEREO</t>
  </si>
  <si>
    <t>DIRECTOR DE TRANSPORTE AEREO INTERINO</t>
  </si>
  <si>
    <t>DIRECCION ADMINISTRATIVA Y FINANCIERA</t>
  </si>
  <si>
    <t>SANTO MODESTO FLORES</t>
  </si>
  <si>
    <t>DIRECTOR ADMINISTRATIVO FINANCIERO</t>
  </si>
  <si>
    <t>IZZET ALEXANDER SANSUR QUIÑONEZ</t>
  </si>
  <si>
    <t>SECRETARIA DEL PLENO DE LA JAC</t>
  </si>
  <si>
    <t>BERNARDA DE JESUS FRANCO CANDELARIO</t>
  </si>
  <si>
    <t>VILMA HIRANYA FERNANDEZ GUZMAN</t>
  </si>
  <si>
    <t>HECTOR ELIE PORCELLA DUMAS</t>
  </si>
  <si>
    <t>JORGE LUIS GIL CANO</t>
  </si>
  <si>
    <t>ENCARGADO DE AUDIOVISUALES</t>
  </si>
  <si>
    <t>DIVISION DE AUDIOVISUALES</t>
  </si>
  <si>
    <t>ANA TERESA VALLE MUÑOZ</t>
  </si>
  <si>
    <t>ENCARGADA DIVISION DE COMPRAS Y CONTRATACIONES</t>
  </si>
  <si>
    <t>DANY DE JESUS REGUS RODRIGUEZ</t>
  </si>
  <si>
    <t>ANALISTA DE COMPRAS Y CONTRATACIONES</t>
  </si>
  <si>
    <t>PAULA CHRISTINA VALVERDE LUIZ</t>
  </si>
  <si>
    <t>ENCARGADA DIVISION DE COMUNICACIONES</t>
  </si>
  <si>
    <t>YIRA YANGUELA CONCEPCION</t>
  </si>
  <si>
    <t>ENCARGADA DIVISION DE PROTOCOLO</t>
  </si>
  <si>
    <t>DIVISION DE PROTOCOLO</t>
  </si>
  <si>
    <t>JOSE MARTINEZ</t>
  </si>
  <si>
    <t>VICTOR ALEXIS CAMILO VICTORIA</t>
  </si>
  <si>
    <t>ENCARGADO SECCION DE MANTENIMIENTO</t>
  </si>
  <si>
    <t>SECCION DE MANTENIMIENTO</t>
  </si>
  <si>
    <t>RICARDO TAPIA MORILLO</t>
  </si>
  <si>
    <t>CRUCITO SANCHEZ REYES</t>
  </si>
  <si>
    <t>Clara Márquez</t>
  </si>
  <si>
    <t>Héctor E. Porcella</t>
  </si>
  <si>
    <t>Directora de Recursos Humanos</t>
  </si>
  <si>
    <t>Presidente de la JAC</t>
  </si>
  <si>
    <t>octubre 2024</t>
  </si>
  <si>
    <t>DIRECCION DE COMUNICACIONES Y RELACIONES PUBLICAS</t>
  </si>
  <si>
    <t>JASMIN FABRE JIMENEZ</t>
  </si>
  <si>
    <t>DIRECTORA JURIDICA</t>
  </si>
  <si>
    <t>DIRECCION JURIDICA</t>
  </si>
  <si>
    <t xml:space="preserve">DIRECCION JURIDICA </t>
  </si>
  <si>
    <t>ENCARGADA DE LITIGIOS</t>
  </si>
  <si>
    <t>DEPARTAMENTO DE LITIGIOS</t>
  </si>
  <si>
    <t>SECCION DE MANTENIMIENTO.</t>
  </si>
  <si>
    <t>LUIS ANTONIO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</si>
</sst>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164" fontId="4" fillId="0" borderId="0" xfId="1" applyFont="1"/>
    <xf numFmtId="0" fontId="8" fillId="0" borderId="0" xfId="0" applyFont="1"/>
    <xf numFmtId="43" fontId="4" fillId="0" borderId="0" xfId="0" applyNumberFormat="1" applyFont="1"/>
    <xf numFmtId="0" fontId="9" fillId="0" borderId="0" xfId="0" applyFont="1"/>
    <xf numFmtId="164" fontId="8" fillId="0" borderId="0" xfId="1" applyFont="1"/>
    <xf numFmtId="0" fontId="8" fillId="0" borderId="1" xfId="0" applyFont="1" applyBorder="1" applyAlignment="1">
      <alignment horizontal="center" vertical="center"/>
    </xf>
    <xf numFmtId="43" fontId="8" fillId="0" borderId="0" xfId="0" applyNumberFormat="1" applyFont="1"/>
    <xf numFmtId="0" fontId="9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43" fontId="9" fillId="0" borderId="1" xfId="3" applyFont="1" applyFill="1" applyBorder="1" applyAlignment="1"/>
    <xf numFmtId="43" fontId="9" fillId="0" borderId="1" xfId="3" applyFont="1" applyFill="1" applyBorder="1" applyAlignment="1">
      <alignment horizontal="center"/>
    </xf>
    <xf numFmtId="43" fontId="9" fillId="0" borderId="1" xfId="3" applyFont="1" applyFill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43" fontId="9" fillId="0" borderId="1" xfId="3" applyFont="1" applyFill="1" applyBorder="1" applyAlignment="1">
      <alignment wrapText="1"/>
    </xf>
    <xf numFmtId="1" fontId="9" fillId="0" borderId="1" xfId="2" applyNumberFormat="1" applyFont="1" applyBorder="1" applyAlignment="1">
      <alignment shrinkToFit="1"/>
    </xf>
    <xf numFmtId="1" fontId="9" fillId="0" borderId="1" xfId="2" applyNumberFormat="1" applyFont="1" applyBorder="1"/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164" fontId="9" fillId="0" borderId="0" xfId="1" applyFont="1"/>
    <xf numFmtId="43" fontId="9" fillId="0" borderId="0" xfId="3" applyFont="1" applyFill="1" applyBorder="1" applyAlignment="1">
      <alignment horizontal="center"/>
    </xf>
    <xf numFmtId="0" fontId="15" fillId="0" borderId="0" xfId="0" applyFont="1"/>
    <xf numFmtId="43" fontId="15" fillId="0" borderId="1" xfId="3" applyFont="1" applyFill="1" applyBorder="1" applyAlignment="1"/>
    <xf numFmtId="0" fontId="4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1469571</xdr:colOff>
      <xdr:row>2</xdr:row>
      <xdr:rowOff>163286</xdr:rowOff>
    </xdr:from>
    <xdr:to>
      <xdr:col>5</xdr:col>
      <xdr:colOff>3372982</xdr:colOff>
      <xdr:row>6</xdr:row>
      <xdr:rowOff>142188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05421-AD58-4AAC-8A3A-16AE308E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86357" y="340179"/>
          <a:ext cx="1903411" cy="1070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Escritorio/NOMINAS/NOMINAS/NOMINAS%202024/10-NOMINA%20OCTUBRE%202024/PERSONAL%20FIJO/NOMINA%20PERSONAL%20FIJO%20OCTUBRE%202024.xls" TargetMode="External"/><Relationship Id="rId1" Type="http://schemas.openxmlformats.org/officeDocument/2006/relationships/externalLinkPath" Target="/teams/CONTABILIDAD/FINANCIERO/Escritorio/NOMINAS/NOMINAS/NOMINAS%202024/10-NOMINA%20OCTUBRE%202024/PERSONAL%20FIJO/NOMINA%20PERSONAL%20FIJO%20OCTUBR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UBRE 2024"/>
      <sheetName val="CALCULOS ISR Y TSS"/>
      <sheetName val="TABLA ISR"/>
      <sheetName val="INAVI"/>
      <sheetName val="SEG. COMPLEMENTARIO"/>
      <sheetName val="BANCO ATLANTICO"/>
      <sheetName val="DESC. ASOCIACION"/>
      <sheetName val="DESC. COOPERATIVA"/>
      <sheetName val="VOLANTES DE PAGO"/>
    </sheetNames>
    <sheetDataSet>
      <sheetData sheetId="0"/>
      <sheetData sheetId="1">
        <row r="11">
          <cell r="F11">
            <v>8610</v>
          </cell>
          <cell r="G11">
            <v>5883.16</v>
          </cell>
        </row>
        <row r="12">
          <cell r="F12">
            <v>3013.5</v>
          </cell>
          <cell r="G12">
            <v>3192</v>
          </cell>
        </row>
        <row r="13">
          <cell r="F13">
            <v>2296</v>
          </cell>
          <cell r="G13">
            <v>2432</v>
          </cell>
        </row>
        <row r="14">
          <cell r="F14">
            <v>3587.5</v>
          </cell>
          <cell r="G14">
            <v>3800</v>
          </cell>
        </row>
        <row r="15">
          <cell r="F15">
            <v>1578.5</v>
          </cell>
          <cell r="G15">
            <v>1672</v>
          </cell>
        </row>
        <row r="16">
          <cell r="F16">
            <v>2439.5</v>
          </cell>
          <cell r="G16">
            <v>2584</v>
          </cell>
        </row>
        <row r="17">
          <cell r="F17">
            <v>2439.5</v>
          </cell>
          <cell r="G17">
            <v>2584</v>
          </cell>
        </row>
        <row r="18">
          <cell r="F18">
            <v>863.03511700000001</v>
          </cell>
          <cell r="G18">
            <v>914.155664</v>
          </cell>
        </row>
        <row r="19">
          <cell r="F19">
            <v>3116.5904</v>
          </cell>
          <cell r="G19">
            <v>3301.1968000000002</v>
          </cell>
        </row>
        <row r="20">
          <cell r="F20">
            <v>3587.5</v>
          </cell>
          <cell r="G20">
            <v>3800</v>
          </cell>
        </row>
        <row r="21">
          <cell r="F21">
            <v>717.5</v>
          </cell>
          <cell r="G21">
            <v>760</v>
          </cell>
        </row>
        <row r="22">
          <cell r="F22">
            <v>2439.5</v>
          </cell>
          <cell r="G22">
            <v>2584</v>
          </cell>
        </row>
        <row r="23">
          <cell r="F23">
            <v>1083.1322600000001</v>
          </cell>
          <cell r="G23">
            <v>1147.2899200000002</v>
          </cell>
        </row>
        <row r="24">
          <cell r="F24">
            <v>3300.5</v>
          </cell>
          <cell r="G24">
            <v>3496</v>
          </cell>
        </row>
        <row r="25">
          <cell r="F25">
            <v>4879</v>
          </cell>
          <cell r="G25">
            <v>5168</v>
          </cell>
        </row>
        <row r="26">
          <cell r="F26">
            <v>1061.9000000000001</v>
          </cell>
          <cell r="G26">
            <v>1124.8</v>
          </cell>
        </row>
        <row r="27">
          <cell r="F27">
            <v>1205.4000000000001</v>
          </cell>
          <cell r="G27">
            <v>1276.8</v>
          </cell>
        </row>
        <row r="28">
          <cell r="F28">
            <v>2439.5</v>
          </cell>
          <cell r="G28">
            <v>2584</v>
          </cell>
        </row>
        <row r="29">
          <cell r="F29">
            <v>633.13634999999999</v>
          </cell>
          <cell r="G29">
            <v>670.63919999999996</v>
          </cell>
        </row>
        <row r="30">
          <cell r="F30">
            <v>1865.5</v>
          </cell>
          <cell r="G30">
            <v>1976</v>
          </cell>
        </row>
        <row r="31">
          <cell r="F31">
            <v>1348.9</v>
          </cell>
          <cell r="G31">
            <v>1428.8</v>
          </cell>
        </row>
        <row r="32">
          <cell r="F32">
            <v>1348.9</v>
          </cell>
          <cell r="G32">
            <v>1428.8</v>
          </cell>
        </row>
        <row r="33">
          <cell r="F33">
            <v>2439.5</v>
          </cell>
          <cell r="G33">
            <v>2584</v>
          </cell>
        </row>
        <row r="34">
          <cell r="F34">
            <v>1348.9</v>
          </cell>
          <cell r="G34">
            <v>1428.8</v>
          </cell>
        </row>
        <row r="35">
          <cell r="F35">
            <v>918.4</v>
          </cell>
          <cell r="G35">
            <v>972.8</v>
          </cell>
        </row>
        <row r="36">
          <cell r="F36">
            <v>2439.5</v>
          </cell>
          <cell r="G36">
            <v>2584</v>
          </cell>
        </row>
        <row r="37">
          <cell r="F37">
            <v>2009</v>
          </cell>
          <cell r="G37">
            <v>2128</v>
          </cell>
        </row>
        <row r="38">
          <cell r="F38">
            <v>2583</v>
          </cell>
          <cell r="G38">
            <v>2736</v>
          </cell>
        </row>
        <row r="39">
          <cell r="F39">
            <v>5740</v>
          </cell>
          <cell r="G39">
            <v>5883.16</v>
          </cell>
        </row>
        <row r="40">
          <cell r="F40">
            <v>1148</v>
          </cell>
          <cell r="G40">
            <v>1216</v>
          </cell>
        </row>
        <row r="41">
          <cell r="F41">
            <v>2152.5</v>
          </cell>
          <cell r="G41">
            <v>2280</v>
          </cell>
        </row>
        <row r="42">
          <cell r="F42">
            <v>1685.838</v>
          </cell>
          <cell r="G42">
            <v>1785.6959999999999</v>
          </cell>
        </row>
        <row r="43">
          <cell r="F43">
            <v>1722</v>
          </cell>
          <cell r="G43">
            <v>1824</v>
          </cell>
        </row>
        <row r="44">
          <cell r="F44">
            <v>2439.5</v>
          </cell>
          <cell r="G44">
            <v>2584</v>
          </cell>
        </row>
        <row r="45">
          <cell r="F45">
            <v>2439.5</v>
          </cell>
          <cell r="G45">
            <v>2584</v>
          </cell>
        </row>
        <row r="46">
          <cell r="F46">
            <v>2583</v>
          </cell>
          <cell r="G46">
            <v>2736</v>
          </cell>
        </row>
        <row r="47">
          <cell r="F47">
            <v>2439.5</v>
          </cell>
          <cell r="G47">
            <v>2584</v>
          </cell>
        </row>
        <row r="48">
          <cell r="F48">
            <v>1148</v>
          </cell>
          <cell r="G48">
            <v>1216</v>
          </cell>
        </row>
        <row r="49">
          <cell r="F49">
            <v>1148</v>
          </cell>
          <cell r="G49">
            <v>1216</v>
          </cell>
        </row>
        <row r="50">
          <cell r="F50">
            <v>2439.5</v>
          </cell>
          <cell r="G50">
            <v>2584</v>
          </cell>
        </row>
        <row r="51">
          <cell r="F51">
            <v>3300.5</v>
          </cell>
          <cell r="G51">
            <v>3496</v>
          </cell>
        </row>
        <row r="52">
          <cell r="F52">
            <v>2009</v>
          </cell>
          <cell r="G52">
            <v>2128</v>
          </cell>
        </row>
        <row r="53">
          <cell r="F53">
            <v>918.4</v>
          </cell>
          <cell r="G53">
            <v>972.8</v>
          </cell>
        </row>
        <row r="54">
          <cell r="F54">
            <v>717.5</v>
          </cell>
          <cell r="G54">
            <v>760</v>
          </cell>
        </row>
        <row r="55">
          <cell r="F55">
            <v>2439.5</v>
          </cell>
          <cell r="G55">
            <v>2584</v>
          </cell>
        </row>
        <row r="56">
          <cell r="F56">
            <v>2439.5</v>
          </cell>
          <cell r="G56">
            <v>2584</v>
          </cell>
        </row>
        <row r="57">
          <cell r="F57">
            <v>2870</v>
          </cell>
          <cell r="G57">
            <v>3040</v>
          </cell>
        </row>
        <row r="58">
          <cell r="F58">
            <v>717.5</v>
          </cell>
          <cell r="G58">
            <v>760</v>
          </cell>
        </row>
        <row r="59">
          <cell r="F59">
            <v>2525.6</v>
          </cell>
          <cell r="G59">
            <v>2675.2</v>
          </cell>
        </row>
        <row r="60">
          <cell r="F60">
            <v>717.5</v>
          </cell>
          <cell r="G60">
            <v>760</v>
          </cell>
        </row>
        <row r="61">
          <cell r="F61">
            <v>2870</v>
          </cell>
          <cell r="G61">
            <v>3040</v>
          </cell>
        </row>
        <row r="62">
          <cell r="F62">
            <v>717.5</v>
          </cell>
          <cell r="G62">
            <v>760</v>
          </cell>
        </row>
        <row r="63">
          <cell r="F63">
            <v>927.58399999999995</v>
          </cell>
          <cell r="G63">
            <v>982.52800000000002</v>
          </cell>
        </row>
        <row r="64">
          <cell r="F64">
            <v>1865.5</v>
          </cell>
          <cell r="G64">
            <v>1976</v>
          </cell>
        </row>
        <row r="65">
          <cell r="F65">
            <v>2152.5</v>
          </cell>
          <cell r="G65">
            <v>2280</v>
          </cell>
        </row>
        <row r="66">
          <cell r="F66">
            <v>717.5</v>
          </cell>
          <cell r="G66">
            <v>760</v>
          </cell>
        </row>
        <row r="67">
          <cell r="F67">
            <v>2439.5</v>
          </cell>
          <cell r="G67">
            <v>2584</v>
          </cell>
        </row>
        <row r="68">
          <cell r="F68">
            <v>2009</v>
          </cell>
          <cell r="G68">
            <v>2128</v>
          </cell>
        </row>
        <row r="69">
          <cell r="F69">
            <v>861</v>
          </cell>
          <cell r="G69">
            <v>912</v>
          </cell>
        </row>
        <row r="70">
          <cell r="F70">
            <v>904.05</v>
          </cell>
          <cell r="G70">
            <v>957.6</v>
          </cell>
        </row>
        <row r="71">
          <cell r="F71">
            <v>2152.5</v>
          </cell>
          <cell r="G71">
            <v>2280</v>
          </cell>
        </row>
        <row r="72">
          <cell r="F72">
            <v>4879</v>
          </cell>
          <cell r="G72">
            <v>5168</v>
          </cell>
        </row>
        <row r="73">
          <cell r="F73">
            <v>2152.5</v>
          </cell>
          <cell r="G73">
            <v>2280</v>
          </cell>
        </row>
        <row r="74">
          <cell r="F74">
            <v>1865.5</v>
          </cell>
          <cell r="G74">
            <v>1976</v>
          </cell>
        </row>
        <row r="75">
          <cell r="F75">
            <v>904.05</v>
          </cell>
          <cell r="G75">
            <v>957.6</v>
          </cell>
        </row>
        <row r="76">
          <cell r="F76">
            <v>2726.5</v>
          </cell>
          <cell r="G76">
            <v>2888</v>
          </cell>
        </row>
        <row r="77">
          <cell r="F77">
            <v>746.2</v>
          </cell>
          <cell r="G77">
            <v>790.4</v>
          </cell>
        </row>
        <row r="78">
          <cell r="F78">
            <v>717.5</v>
          </cell>
          <cell r="G78">
            <v>760</v>
          </cell>
        </row>
        <row r="79">
          <cell r="F79">
            <v>1722</v>
          </cell>
          <cell r="G79">
            <v>1824</v>
          </cell>
        </row>
        <row r="80">
          <cell r="F80">
            <v>1722</v>
          </cell>
          <cell r="G80">
            <v>1824</v>
          </cell>
        </row>
        <row r="81">
          <cell r="F81">
            <v>1578.5</v>
          </cell>
          <cell r="G81">
            <v>1672</v>
          </cell>
        </row>
        <row r="82">
          <cell r="F82">
            <v>1865.5</v>
          </cell>
          <cell r="G82">
            <v>1976</v>
          </cell>
        </row>
        <row r="83">
          <cell r="F83">
            <v>918.4</v>
          </cell>
          <cell r="G83">
            <v>972.8</v>
          </cell>
        </row>
        <row r="84">
          <cell r="F84">
            <v>1722</v>
          </cell>
          <cell r="G84">
            <v>1824</v>
          </cell>
        </row>
        <row r="85">
          <cell r="F85">
            <v>918.4</v>
          </cell>
          <cell r="G85">
            <v>972.8</v>
          </cell>
        </row>
        <row r="86">
          <cell r="F86">
            <v>1148</v>
          </cell>
          <cell r="G86">
            <v>1216</v>
          </cell>
        </row>
        <row r="87">
          <cell r="F87">
            <v>2095.1</v>
          </cell>
          <cell r="G87">
            <v>2219.1999999999998</v>
          </cell>
        </row>
        <row r="88">
          <cell r="F88">
            <v>861</v>
          </cell>
          <cell r="G88">
            <v>912</v>
          </cell>
        </row>
        <row r="89">
          <cell r="F89">
            <v>2152.5</v>
          </cell>
          <cell r="G89">
            <v>2280</v>
          </cell>
        </row>
        <row r="90">
          <cell r="F90">
            <v>1578.5</v>
          </cell>
          <cell r="G90">
            <v>1672</v>
          </cell>
        </row>
        <row r="91">
          <cell r="F91">
            <v>1865.5</v>
          </cell>
          <cell r="G91">
            <v>1976</v>
          </cell>
        </row>
        <row r="92">
          <cell r="F92">
            <v>861</v>
          </cell>
          <cell r="G92">
            <v>912</v>
          </cell>
        </row>
        <row r="93">
          <cell r="F93">
            <v>2583</v>
          </cell>
          <cell r="G93">
            <v>2736</v>
          </cell>
        </row>
        <row r="94">
          <cell r="F94">
            <v>3300.5</v>
          </cell>
          <cell r="G94">
            <v>3496</v>
          </cell>
        </row>
        <row r="95">
          <cell r="F95">
            <v>2439.5</v>
          </cell>
          <cell r="G95">
            <v>2584</v>
          </cell>
        </row>
        <row r="96">
          <cell r="F96">
            <v>1578.5</v>
          </cell>
          <cell r="G96">
            <v>1672</v>
          </cell>
        </row>
        <row r="97">
          <cell r="F97">
            <v>1205.4000000000001</v>
          </cell>
          <cell r="G97">
            <v>1276.8</v>
          </cell>
        </row>
        <row r="98">
          <cell r="F98">
            <v>2583</v>
          </cell>
          <cell r="G98">
            <v>2736</v>
          </cell>
        </row>
        <row r="99">
          <cell r="F99">
            <v>3300.5</v>
          </cell>
          <cell r="G99">
            <v>3496</v>
          </cell>
        </row>
        <row r="100">
          <cell r="F100">
            <v>1348.9</v>
          </cell>
          <cell r="G100">
            <v>1428.8</v>
          </cell>
        </row>
        <row r="101">
          <cell r="F101">
            <v>861</v>
          </cell>
          <cell r="G101">
            <v>912</v>
          </cell>
        </row>
        <row r="102">
          <cell r="F102">
            <v>1148</v>
          </cell>
          <cell r="G102">
            <v>1216</v>
          </cell>
        </row>
        <row r="103">
          <cell r="F103">
            <v>4879</v>
          </cell>
          <cell r="G103">
            <v>5168</v>
          </cell>
        </row>
        <row r="104">
          <cell r="F104">
            <v>4879</v>
          </cell>
          <cell r="G104">
            <v>5168</v>
          </cell>
        </row>
        <row r="105">
          <cell r="F105">
            <v>2583</v>
          </cell>
          <cell r="G105">
            <v>2736</v>
          </cell>
        </row>
        <row r="106">
          <cell r="F106">
            <v>1578.5</v>
          </cell>
          <cell r="G106">
            <v>1672</v>
          </cell>
        </row>
        <row r="107">
          <cell r="F107">
            <v>717.5</v>
          </cell>
          <cell r="G107">
            <v>760</v>
          </cell>
        </row>
        <row r="108">
          <cell r="F108">
            <v>717.5</v>
          </cell>
          <cell r="G108">
            <v>760</v>
          </cell>
        </row>
        <row r="109">
          <cell r="F109">
            <v>975.8</v>
          </cell>
          <cell r="G109">
            <v>1033.5999999999999</v>
          </cell>
        </row>
        <row r="110">
          <cell r="F110">
            <v>717.5</v>
          </cell>
          <cell r="G110">
            <v>760</v>
          </cell>
        </row>
        <row r="111">
          <cell r="F111">
            <v>2439.5</v>
          </cell>
          <cell r="G111">
            <v>2584</v>
          </cell>
        </row>
        <row r="112">
          <cell r="F112">
            <v>1435</v>
          </cell>
          <cell r="G112">
            <v>1520</v>
          </cell>
        </row>
        <row r="113">
          <cell r="F113">
            <v>717.5</v>
          </cell>
          <cell r="G113">
            <v>760</v>
          </cell>
        </row>
        <row r="114">
          <cell r="F114">
            <v>1865.5</v>
          </cell>
          <cell r="G114">
            <v>1976</v>
          </cell>
        </row>
        <row r="115">
          <cell r="F115">
            <v>1865.5</v>
          </cell>
          <cell r="G115">
            <v>1976</v>
          </cell>
        </row>
        <row r="116">
          <cell r="F116">
            <v>1865.5</v>
          </cell>
          <cell r="G116">
            <v>1976</v>
          </cell>
        </row>
        <row r="117">
          <cell r="F117">
            <v>1865.5</v>
          </cell>
          <cell r="G117">
            <v>1976</v>
          </cell>
        </row>
        <row r="118">
          <cell r="F118">
            <v>1865.5</v>
          </cell>
          <cell r="G118">
            <v>1976</v>
          </cell>
        </row>
        <row r="119">
          <cell r="F119">
            <v>717.5</v>
          </cell>
          <cell r="G119">
            <v>760</v>
          </cell>
        </row>
        <row r="120">
          <cell r="F120">
            <v>861</v>
          </cell>
          <cell r="G120">
            <v>912</v>
          </cell>
        </row>
        <row r="121">
          <cell r="F121">
            <v>717.5</v>
          </cell>
          <cell r="G121">
            <v>760</v>
          </cell>
        </row>
        <row r="122">
          <cell r="F122">
            <v>1865.5</v>
          </cell>
          <cell r="G122">
            <v>1976</v>
          </cell>
        </row>
        <row r="123">
          <cell r="F123">
            <v>287</v>
          </cell>
          <cell r="G123">
            <v>304</v>
          </cell>
        </row>
        <row r="124">
          <cell r="F124">
            <v>4879</v>
          </cell>
          <cell r="G124">
            <v>5168</v>
          </cell>
        </row>
        <row r="125">
          <cell r="F125">
            <v>918.4</v>
          </cell>
          <cell r="G125">
            <v>972.8</v>
          </cell>
        </row>
        <row r="126">
          <cell r="F126">
            <v>1722</v>
          </cell>
          <cell r="G126">
            <v>1824</v>
          </cell>
        </row>
        <row r="127">
          <cell r="F127">
            <v>1722</v>
          </cell>
          <cell r="G127">
            <v>1824</v>
          </cell>
        </row>
        <row r="128">
          <cell r="F128">
            <v>1291.5</v>
          </cell>
          <cell r="G128">
            <v>1368</v>
          </cell>
        </row>
        <row r="129">
          <cell r="F129">
            <v>717.5</v>
          </cell>
          <cell r="G129">
            <v>760</v>
          </cell>
        </row>
        <row r="130">
          <cell r="F130">
            <v>1090.5999999999999</v>
          </cell>
          <cell r="G130">
            <v>1155.2</v>
          </cell>
        </row>
        <row r="131">
          <cell r="F131">
            <v>2439.5</v>
          </cell>
          <cell r="G131">
            <v>2584</v>
          </cell>
        </row>
        <row r="132">
          <cell r="F132">
            <v>1722</v>
          </cell>
          <cell r="G132">
            <v>1824</v>
          </cell>
        </row>
        <row r="133">
          <cell r="F133">
            <v>717.5</v>
          </cell>
          <cell r="G133">
            <v>760</v>
          </cell>
        </row>
        <row r="134">
          <cell r="F134">
            <v>861</v>
          </cell>
          <cell r="G134">
            <v>912</v>
          </cell>
        </row>
        <row r="135">
          <cell r="F135">
            <v>918.4</v>
          </cell>
          <cell r="G135">
            <v>972.8</v>
          </cell>
        </row>
        <row r="136">
          <cell r="F136">
            <v>975.8</v>
          </cell>
          <cell r="G136">
            <v>1033.5999999999999</v>
          </cell>
        </row>
        <row r="137">
          <cell r="F137">
            <v>1722</v>
          </cell>
          <cell r="G137">
            <v>1824</v>
          </cell>
        </row>
        <row r="138">
          <cell r="F138">
            <v>861</v>
          </cell>
          <cell r="G138">
            <v>912</v>
          </cell>
        </row>
        <row r="139">
          <cell r="F139">
            <v>2583</v>
          </cell>
          <cell r="G139">
            <v>2736</v>
          </cell>
        </row>
        <row r="140">
          <cell r="F140">
            <v>1865.5</v>
          </cell>
          <cell r="G140">
            <v>1976</v>
          </cell>
        </row>
        <row r="141">
          <cell r="F141">
            <v>717.5</v>
          </cell>
          <cell r="G141">
            <v>760</v>
          </cell>
        </row>
        <row r="142">
          <cell r="F142">
            <v>717.5</v>
          </cell>
          <cell r="G142">
            <v>760</v>
          </cell>
        </row>
        <row r="143">
          <cell r="F143">
            <v>717.5</v>
          </cell>
          <cell r="G143">
            <v>760</v>
          </cell>
        </row>
        <row r="144">
          <cell r="F144">
            <v>717.5</v>
          </cell>
          <cell r="G144">
            <v>760</v>
          </cell>
        </row>
        <row r="145">
          <cell r="F145">
            <v>1291.5</v>
          </cell>
          <cell r="G145">
            <v>1368</v>
          </cell>
        </row>
        <row r="146">
          <cell r="F146">
            <v>918.4</v>
          </cell>
          <cell r="G146">
            <v>972.8</v>
          </cell>
        </row>
        <row r="147">
          <cell r="F147">
            <v>1435</v>
          </cell>
          <cell r="G147">
            <v>1520</v>
          </cell>
        </row>
        <row r="148">
          <cell r="F148">
            <v>746.2</v>
          </cell>
          <cell r="G148">
            <v>790.4</v>
          </cell>
        </row>
        <row r="149">
          <cell r="F149">
            <v>1722</v>
          </cell>
          <cell r="G149">
            <v>1824</v>
          </cell>
        </row>
        <row r="150">
          <cell r="F150">
            <v>1865.5</v>
          </cell>
          <cell r="G150">
            <v>1976</v>
          </cell>
        </row>
        <row r="151">
          <cell r="F151">
            <v>717.5</v>
          </cell>
          <cell r="G151">
            <v>760</v>
          </cell>
        </row>
        <row r="152">
          <cell r="F152">
            <v>1865.5</v>
          </cell>
          <cell r="G152">
            <v>1976</v>
          </cell>
        </row>
        <row r="153">
          <cell r="F153">
            <v>2439.5</v>
          </cell>
          <cell r="G153">
            <v>2584</v>
          </cell>
        </row>
        <row r="154">
          <cell r="F154">
            <v>918.4</v>
          </cell>
          <cell r="G154">
            <v>972.8</v>
          </cell>
        </row>
        <row r="155">
          <cell r="F155">
            <v>1291.5</v>
          </cell>
          <cell r="G155">
            <v>1368</v>
          </cell>
        </row>
        <row r="156">
          <cell r="F156">
            <v>1435</v>
          </cell>
          <cell r="G156">
            <v>1520</v>
          </cell>
        </row>
        <row r="157">
          <cell r="F157">
            <v>717.5</v>
          </cell>
          <cell r="G157">
            <v>760</v>
          </cell>
        </row>
        <row r="158">
          <cell r="F158">
            <v>918.4</v>
          </cell>
          <cell r="G158">
            <v>972.8</v>
          </cell>
        </row>
        <row r="159">
          <cell r="F159">
            <v>1865.5</v>
          </cell>
          <cell r="G159">
            <v>1976</v>
          </cell>
        </row>
        <row r="160">
          <cell r="F160">
            <v>1004.5</v>
          </cell>
          <cell r="G160">
            <v>1064</v>
          </cell>
        </row>
        <row r="161">
          <cell r="F161">
            <v>1865.5</v>
          </cell>
          <cell r="G161">
            <v>1976</v>
          </cell>
        </row>
        <row r="162">
          <cell r="F162">
            <v>1722</v>
          </cell>
          <cell r="G162">
            <v>1824</v>
          </cell>
        </row>
        <row r="163">
          <cell r="F163">
            <v>1865.5</v>
          </cell>
          <cell r="G163">
            <v>1976</v>
          </cell>
        </row>
        <row r="164">
          <cell r="F164">
            <v>2009</v>
          </cell>
          <cell r="G164">
            <v>2128</v>
          </cell>
        </row>
        <row r="165">
          <cell r="F165">
            <v>1291.5</v>
          </cell>
          <cell r="G165">
            <v>1368</v>
          </cell>
        </row>
        <row r="166">
          <cell r="F166">
            <v>1578.5</v>
          </cell>
          <cell r="G166">
            <v>1672</v>
          </cell>
        </row>
        <row r="167">
          <cell r="F167">
            <v>717.5</v>
          </cell>
          <cell r="G167">
            <v>760</v>
          </cell>
        </row>
        <row r="168">
          <cell r="F168">
            <v>918.4</v>
          </cell>
          <cell r="G168">
            <v>972.8</v>
          </cell>
        </row>
        <row r="169">
          <cell r="F169">
            <v>1865.5</v>
          </cell>
          <cell r="G169">
            <v>1976</v>
          </cell>
        </row>
        <row r="170">
          <cell r="F170">
            <v>861</v>
          </cell>
          <cell r="G170">
            <v>912</v>
          </cell>
        </row>
        <row r="171">
          <cell r="F171">
            <v>717.5</v>
          </cell>
          <cell r="G171">
            <v>760</v>
          </cell>
        </row>
        <row r="172">
          <cell r="F172">
            <v>861</v>
          </cell>
          <cell r="G172">
            <v>912</v>
          </cell>
        </row>
        <row r="173">
          <cell r="F173">
            <v>717.5</v>
          </cell>
          <cell r="G173">
            <v>760</v>
          </cell>
        </row>
        <row r="174">
          <cell r="F174">
            <v>1865.5</v>
          </cell>
          <cell r="G174">
            <v>1976</v>
          </cell>
        </row>
        <row r="175">
          <cell r="F175">
            <v>1578.5</v>
          </cell>
          <cell r="G175">
            <v>1672</v>
          </cell>
        </row>
        <row r="176">
          <cell r="F176">
            <v>861</v>
          </cell>
          <cell r="G176">
            <v>912</v>
          </cell>
        </row>
        <row r="177">
          <cell r="F177">
            <v>1291.5</v>
          </cell>
          <cell r="G177">
            <v>1368</v>
          </cell>
        </row>
        <row r="178">
          <cell r="F178">
            <v>1291.5</v>
          </cell>
          <cell r="G178">
            <v>1368</v>
          </cell>
        </row>
        <row r="179">
          <cell r="F179">
            <v>1722</v>
          </cell>
          <cell r="G179">
            <v>1824</v>
          </cell>
        </row>
        <row r="180">
          <cell r="F180">
            <v>717.5</v>
          </cell>
          <cell r="G180">
            <v>760</v>
          </cell>
        </row>
        <row r="181">
          <cell r="F181">
            <v>717.5</v>
          </cell>
          <cell r="G181">
            <v>760</v>
          </cell>
        </row>
        <row r="182">
          <cell r="F182">
            <v>717.5</v>
          </cell>
          <cell r="G182">
            <v>760</v>
          </cell>
        </row>
        <row r="183">
          <cell r="F183">
            <v>717.5</v>
          </cell>
          <cell r="G183">
            <v>760</v>
          </cell>
        </row>
        <row r="184">
          <cell r="F184">
            <v>717.5</v>
          </cell>
          <cell r="G184">
            <v>760</v>
          </cell>
        </row>
        <row r="185">
          <cell r="F185">
            <v>717.5</v>
          </cell>
          <cell r="G185">
            <v>760</v>
          </cell>
        </row>
        <row r="186">
          <cell r="F186">
            <v>1004.5</v>
          </cell>
          <cell r="G186">
            <v>1064</v>
          </cell>
        </row>
        <row r="187">
          <cell r="F187">
            <v>717.5</v>
          </cell>
          <cell r="G187">
            <v>760</v>
          </cell>
        </row>
        <row r="188">
          <cell r="F188">
            <v>861</v>
          </cell>
          <cell r="G188">
            <v>912</v>
          </cell>
        </row>
        <row r="189">
          <cell r="F189">
            <v>5740</v>
          </cell>
          <cell r="G189">
            <v>5883.16</v>
          </cell>
        </row>
        <row r="190">
          <cell r="F190">
            <v>5740</v>
          </cell>
          <cell r="G190">
            <v>5883.16</v>
          </cell>
        </row>
        <row r="191">
          <cell r="F191">
            <v>5740</v>
          </cell>
          <cell r="G191">
            <v>5883.16</v>
          </cell>
        </row>
        <row r="192">
          <cell r="F192">
            <v>5740</v>
          </cell>
          <cell r="G192">
            <v>5883.16</v>
          </cell>
        </row>
        <row r="193">
          <cell r="F193">
            <v>6170.5</v>
          </cell>
          <cell r="G193">
            <v>5883.16</v>
          </cell>
        </row>
        <row r="194">
          <cell r="F194">
            <v>2439.5</v>
          </cell>
          <cell r="G194">
            <v>2584</v>
          </cell>
        </row>
        <row r="195">
          <cell r="F195">
            <v>3587.5</v>
          </cell>
          <cell r="G195">
            <v>3800</v>
          </cell>
        </row>
        <row r="196">
          <cell r="F196">
            <v>4305</v>
          </cell>
          <cell r="G196">
            <v>4560</v>
          </cell>
        </row>
        <row r="197">
          <cell r="F197">
            <v>2583</v>
          </cell>
          <cell r="G197">
            <v>2736</v>
          </cell>
        </row>
        <row r="198">
          <cell r="F198">
            <v>3587.5</v>
          </cell>
          <cell r="G198">
            <v>3800</v>
          </cell>
        </row>
        <row r="199">
          <cell r="F199">
            <v>1578.5</v>
          </cell>
          <cell r="G199">
            <v>1672</v>
          </cell>
        </row>
        <row r="200">
          <cell r="F200">
            <v>3587.5</v>
          </cell>
          <cell r="G200">
            <v>3800</v>
          </cell>
        </row>
        <row r="201">
          <cell r="F201">
            <v>3587.5</v>
          </cell>
          <cell r="G201">
            <v>3800</v>
          </cell>
        </row>
        <row r="202">
          <cell r="F202">
            <v>1148</v>
          </cell>
          <cell r="G202">
            <v>1216</v>
          </cell>
        </row>
        <row r="203">
          <cell r="F203">
            <v>2583</v>
          </cell>
          <cell r="G203">
            <v>2736</v>
          </cell>
        </row>
        <row r="204">
          <cell r="F204">
            <v>4879</v>
          </cell>
          <cell r="G204">
            <v>5168</v>
          </cell>
        </row>
        <row r="205">
          <cell r="F205">
            <v>861</v>
          </cell>
          <cell r="G205">
            <v>912</v>
          </cell>
        </row>
        <row r="206">
          <cell r="F206">
            <v>4879</v>
          </cell>
          <cell r="G206">
            <v>5168</v>
          </cell>
        </row>
        <row r="207">
          <cell r="F207">
            <v>4879</v>
          </cell>
          <cell r="G207">
            <v>5168</v>
          </cell>
        </row>
        <row r="208">
          <cell r="F208">
            <v>861</v>
          </cell>
          <cell r="G208">
            <v>912</v>
          </cell>
        </row>
        <row r="209">
          <cell r="F209">
            <v>717.5</v>
          </cell>
          <cell r="G209">
            <v>760</v>
          </cell>
        </row>
        <row r="210">
          <cell r="F210">
            <v>717.5</v>
          </cell>
          <cell r="G210">
            <v>760</v>
          </cell>
        </row>
        <row r="211">
          <cell r="F211">
            <v>5740</v>
          </cell>
          <cell r="G211">
            <v>5883.16</v>
          </cell>
        </row>
        <row r="212">
          <cell r="F212">
            <v>717.5</v>
          </cell>
          <cell r="G212">
            <v>760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S241"/>
  <sheetViews>
    <sheetView showGridLines="0" tabSelected="1" zoomScale="90" zoomScaleNormal="90" workbookViewId="0">
      <selection activeCell="D234" sqref="D234"/>
    </sheetView>
  </sheetViews>
  <sheetFormatPr baseColWidth="10" defaultColWidth="11.42578125" defaultRowHeight="14.25" x14ac:dyDescent="0.2"/>
  <cols>
    <col min="1" max="1" width="4.5703125" style="1" customWidth="1"/>
    <col min="2" max="2" width="5.85546875" style="1" customWidth="1"/>
    <col min="3" max="3" width="40.85546875" style="1" bestFit="1" customWidth="1"/>
    <col min="4" max="4" width="55.85546875" style="1" customWidth="1"/>
    <col min="5" max="5" width="31.85546875" style="1" customWidth="1"/>
    <col min="6" max="6" width="63.85546875" style="1" customWidth="1"/>
    <col min="7" max="7" width="11" style="29" customWidth="1"/>
    <col min="8" max="8" width="13.42578125" style="1" customWidth="1"/>
    <col min="9" max="9" width="12.42578125" style="1" customWidth="1"/>
    <col min="10" max="10" width="10" style="1" customWidth="1"/>
    <col min="11" max="12" width="11" style="3" customWidth="1"/>
    <col min="13" max="13" width="14.28515625" style="1" customWidth="1"/>
    <col min="14" max="14" width="10.42578125" style="1" customWidth="1"/>
    <col min="15" max="16" width="10" style="1" customWidth="1"/>
    <col min="17" max="17" width="11" style="1" customWidth="1"/>
    <col min="18" max="18" width="12.42578125" style="1" customWidth="1"/>
    <col min="19" max="19" width="14.28515625" style="1" customWidth="1"/>
    <col min="20" max="20" width="11.42578125" style="1" customWidth="1"/>
    <col min="21" max="16384" width="11.42578125" style="1"/>
  </cols>
  <sheetData>
    <row r="3" spans="2:19" ht="18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9" ht="23.25" x14ac:dyDescent="0.3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2:19" ht="23.25" x14ac:dyDescent="0.35">
      <c r="B5" s="37"/>
      <c r="C5" s="38"/>
      <c r="D5" s="38"/>
      <c r="E5" s="38"/>
      <c r="F5" s="38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40"/>
    </row>
    <row r="6" spans="2:19" ht="20.25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</row>
    <row r="7" spans="2:19" ht="18" x14ac:dyDescent="0.25">
      <c r="B7" s="48" t="s">
        <v>305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</row>
    <row r="8" spans="2:19" ht="15" x14ac:dyDescent="0.2">
      <c r="B8" s="53" t="s">
        <v>368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5"/>
    </row>
    <row r="9" spans="2:19" ht="15" x14ac:dyDescent="0.2">
      <c r="B9" s="50" t="s">
        <v>306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</row>
    <row r="10" spans="2:19" s="2" customFormat="1" ht="20.100000000000001" customHeight="1" x14ac:dyDescent="0.2">
      <c r="B10" s="34" t="s">
        <v>291</v>
      </c>
      <c r="C10" s="34" t="s">
        <v>292</v>
      </c>
      <c r="D10" s="34" t="s">
        <v>293</v>
      </c>
      <c r="E10" s="34" t="s">
        <v>294</v>
      </c>
      <c r="F10" s="34" t="s">
        <v>295</v>
      </c>
      <c r="G10" s="34" t="s">
        <v>296</v>
      </c>
      <c r="H10" s="35" t="s">
        <v>297</v>
      </c>
      <c r="I10" s="35" t="s">
        <v>0</v>
      </c>
      <c r="J10" s="35" t="s">
        <v>1</v>
      </c>
      <c r="K10" s="35" t="s">
        <v>2</v>
      </c>
      <c r="L10" s="35" t="s">
        <v>3</v>
      </c>
      <c r="M10" s="35" t="s">
        <v>298</v>
      </c>
      <c r="N10" s="35" t="s">
        <v>299</v>
      </c>
      <c r="O10" s="36" t="s">
        <v>300</v>
      </c>
      <c r="P10" s="36" t="s">
        <v>301</v>
      </c>
      <c r="Q10" s="35" t="s">
        <v>302</v>
      </c>
      <c r="R10" s="35" t="s">
        <v>303</v>
      </c>
      <c r="S10" s="35" t="s">
        <v>304</v>
      </c>
    </row>
    <row r="11" spans="2:19" s="4" customFormat="1" ht="20.100000000000001" customHeight="1" x14ac:dyDescent="0.2">
      <c r="B11" s="8">
        <v>1</v>
      </c>
      <c r="C11" s="18" t="s">
        <v>345</v>
      </c>
      <c r="D11" s="10" t="s">
        <v>4</v>
      </c>
      <c r="E11" s="11" t="s">
        <v>5</v>
      </c>
      <c r="F11" s="10" t="s">
        <v>6</v>
      </c>
      <c r="G11" s="31" t="s">
        <v>315</v>
      </c>
      <c r="H11" s="12">
        <v>300000</v>
      </c>
      <c r="I11" s="13">
        <v>59959.65</v>
      </c>
      <c r="J11" s="13">
        <v>50</v>
      </c>
      <c r="K11" s="14">
        <f>+'[1]CALCULOS ISR Y TSS'!F11</f>
        <v>8610</v>
      </c>
      <c r="L11" s="17">
        <f>+'[1]CALCULOS ISR Y TSS'!G11</f>
        <v>5883.16</v>
      </c>
      <c r="M11" s="13">
        <v>8350.0650000000005</v>
      </c>
      <c r="N11" s="13">
        <v>0</v>
      </c>
      <c r="O11" s="13">
        <v>0</v>
      </c>
      <c r="P11" s="13">
        <v>0</v>
      </c>
      <c r="Q11" s="13">
        <v>0</v>
      </c>
      <c r="R11" s="13">
        <f t="shared" ref="R11:R74" si="0">SUM(I11:Q11)</f>
        <v>82852.875</v>
      </c>
      <c r="S11" s="13">
        <f t="shared" ref="S11:S74" si="1">+H11-R11</f>
        <v>217147.125</v>
      </c>
    </row>
    <row r="12" spans="2:19" s="4" customFormat="1" ht="20.100000000000001" customHeight="1" x14ac:dyDescent="0.2">
      <c r="B12" s="8">
        <v>2</v>
      </c>
      <c r="C12" s="10" t="s">
        <v>188</v>
      </c>
      <c r="D12" s="10" t="s">
        <v>9</v>
      </c>
      <c r="E12" s="11" t="s">
        <v>8</v>
      </c>
      <c r="F12" s="10" t="s">
        <v>6</v>
      </c>
      <c r="G12" s="31" t="s">
        <v>314</v>
      </c>
      <c r="H12" s="12">
        <v>100000</v>
      </c>
      <c r="I12" s="13">
        <v>12105.44</v>
      </c>
      <c r="J12" s="13">
        <v>50</v>
      </c>
      <c r="K12" s="14">
        <f>+'[1]CALCULOS ISR Y TSS'!F57</f>
        <v>2870</v>
      </c>
      <c r="L12" s="17">
        <f>+'[1]CALCULOS ISR Y TSS'!G57</f>
        <v>3040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f t="shared" si="0"/>
        <v>18065.440000000002</v>
      </c>
      <c r="S12" s="13">
        <f t="shared" si="1"/>
        <v>81934.559999999998</v>
      </c>
    </row>
    <row r="13" spans="2:19" s="4" customFormat="1" ht="20.100000000000001" customHeight="1" x14ac:dyDescent="0.2">
      <c r="B13" s="8">
        <v>3</v>
      </c>
      <c r="C13" s="15" t="s">
        <v>214</v>
      </c>
      <c r="D13" s="15" t="s">
        <v>61</v>
      </c>
      <c r="E13" s="15" t="s">
        <v>8</v>
      </c>
      <c r="F13" s="16" t="s">
        <v>6</v>
      </c>
      <c r="G13" s="30" t="s">
        <v>314</v>
      </c>
      <c r="H13" s="13">
        <v>75000</v>
      </c>
      <c r="I13" s="14">
        <v>5966.26</v>
      </c>
      <c r="J13" s="13">
        <v>50</v>
      </c>
      <c r="K13" s="14">
        <f>+'[1]CALCULOS ISR Y TSS'!F89</f>
        <v>2152.5</v>
      </c>
      <c r="L13" s="17">
        <f>+'[1]CALCULOS ISR Y TSS'!G89</f>
        <v>2280</v>
      </c>
      <c r="M13" s="13">
        <v>564.38099999999997</v>
      </c>
      <c r="N13" s="13">
        <f>1715.46</f>
        <v>1715.46</v>
      </c>
      <c r="O13" s="13">
        <v>0</v>
      </c>
      <c r="P13" s="13">
        <v>200</v>
      </c>
      <c r="Q13" s="13">
        <v>5000</v>
      </c>
      <c r="R13" s="13">
        <f t="shared" si="0"/>
        <v>17928.600999999999</v>
      </c>
      <c r="S13" s="13">
        <f t="shared" si="1"/>
        <v>57071.399000000005</v>
      </c>
    </row>
    <row r="14" spans="2:19" s="4" customFormat="1" ht="20.100000000000001" customHeight="1" x14ac:dyDescent="0.2">
      <c r="B14" s="8">
        <v>4</v>
      </c>
      <c r="C14" s="15" t="s">
        <v>231</v>
      </c>
      <c r="D14" s="15" t="s">
        <v>10</v>
      </c>
      <c r="E14" s="15" t="s">
        <v>11</v>
      </c>
      <c r="F14" s="16" t="s">
        <v>6</v>
      </c>
      <c r="G14" s="30" t="s">
        <v>314</v>
      </c>
      <c r="H14" s="12">
        <v>170000</v>
      </c>
      <c r="I14" s="13">
        <v>28571.19</v>
      </c>
      <c r="J14" s="13">
        <v>50</v>
      </c>
      <c r="K14" s="14">
        <f>+'[1]CALCULOS ISR Y TSS'!F103</f>
        <v>4879</v>
      </c>
      <c r="L14" s="17">
        <f>+'[1]CALCULOS ISR Y TSS'!G103</f>
        <v>5168</v>
      </c>
      <c r="M14" s="13">
        <v>1128.7619999999999</v>
      </c>
      <c r="N14" s="13">
        <v>0</v>
      </c>
      <c r="O14" s="13">
        <v>0</v>
      </c>
      <c r="P14" s="13">
        <v>200</v>
      </c>
      <c r="Q14" s="13">
        <v>3000</v>
      </c>
      <c r="R14" s="13">
        <f t="shared" si="0"/>
        <v>42996.952000000005</v>
      </c>
      <c r="S14" s="13">
        <f t="shared" si="1"/>
        <v>127003.048</v>
      </c>
    </row>
    <row r="15" spans="2:19" s="4" customFormat="1" ht="20.100000000000001" customHeight="1" x14ac:dyDescent="0.2">
      <c r="B15" s="8">
        <v>5</v>
      </c>
      <c r="C15" s="15" t="s">
        <v>273</v>
      </c>
      <c r="D15" s="15" t="s">
        <v>274</v>
      </c>
      <c r="E15" s="15" t="s">
        <v>8</v>
      </c>
      <c r="F15" s="16" t="s">
        <v>6</v>
      </c>
      <c r="G15" s="30" t="s">
        <v>315</v>
      </c>
      <c r="H15" s="12">
        <v>45000</v>
      </c>
      <c r="I15" s="13">
        <v>1148.33</v>
      </c>
      <c r="J15" s="13">
        <v>50</v>
      </c>
      <c r="K15" s="14">
        <f>+'[1]CALCULOS ISR Y TSS'!F177</f>
        <v>1291.5</v>
      </c>
      <c r="L15" s="17">
        <f>+'[1]CALCULOS ISR Y TSS'!G177</f>
        <v>1368</v>
      </c>
      <c r="M15" s="13">
        <v>0</v>
      </c>
      <c r="N15" s="13">
        <v>0</v>
      </c>
      <c r="O15" s="13">
        <v>0</v>
      </c>
      <c r="P15" s="13">
        <v>200</v>
      </c>
      <c r="Q15" s="13">
        <v>0</v>
      </c>
      <c r="R15" s="13">
        <f t="shared" si="0"/>
        <v>4057.83</v>
      </c>
      <c r="S15" s="13">
        <f t="shared" si="1"/>
        <v>40942.17</v>
      </c>
    </row>
    <row r="16" spans="2:19" s="4" customFormat="1" ht="20.100000000000001" customHeight="1" x14ac:dyDescent="0.2">
      <c r="B16" s="8">
        <v>6</v>
      </c>
      <c r="C16" s="15" t="s">
        <v>344</v>
      </c>
      <c r="D16" s="15" t="s">
        <v>7</v>
      </c>
      <c r="E16" s="15" t="s">
        <v>8</v>
      </c>
      <c r="F16" s="16" t="s">
        <v>6</v>
      </c>
      <c r="G16" s="30" t="s">
        <v>314</v>
      </c>
      <c r="H16" s="12">
        <v>150000</v>
      </c>
      <c r="I16" s="13">
        <v>23866.62</v>
      </c>
      <c r="J16" s="13">
        <v>50</v>
      </c>
      <c r="K16" s="14">
        <f>+'[1]CALCULOS ISR Y TSS'!F196</f>
        <v>4305</v>
      </c>
      <c r="L16" s="17">
        <f>+'[1]CALCULOS ISR Y TSS'!G196</f>
        <v>4560</v>
      </c>
      <c r="M16" s="13">
        <v>8809.0374999999985</v>
      </c>
      <c r="N16" s="13">
        <v>0</v>
      </c>
      <c r="O16" s="13">
        <v>0</v>
      </c>
      <c r="P16" s="13">
        <v>0</v>
      </c>
      <c r="Q16" s="13">
        <v>2000</v>
      </c>
      <c r="R16" s="13">
        <f t="shared" si="0"/>
        <v>43590.657499999994</v>
      </c>
      <c r="S16" s="13">
        <f t="shared" si="1"/>
        <v>106409.3425</v>
      </c>
    </row>
    <row r="17" spans="2:19" s="4" customFormat="1" ht="20.100000000000001" customHeight="1" x14ac:dyDescent="0.2">
      <c r="B17" s="8">
        <v>7</v>
      </c>
      <c r="C17" s="15" t="s">
        <v>343</v>
      </c>
      <c r="D17" s="15" t="s">
        <v>342</v>
      </c>
      <c r="E17" s="11" t="s">
        <v>5</v>
      </c>
      <c r="F17" s="16" t="s">
        <v>19</v>
      </c>
      <c r="G17" s="30" t="s">
        <v>314</v>
      </c>
      <c r="H17" s="12">
        <v>215000</v>
      </c>
      <c r="I17" s="13">
        <v>39319.519999999997</v>
      </c>
      <c r="J17" s="13">
        <v>50</v>
      </c>
      <c r="K17" s="14">
        <f>+'[1]CALCULOS ISR Y TSS'!F193</f>
        <v>6170.5</v>
      </c>
      <c r="L17" s="17">
        <f>+'[1]CALCULOS ISR Y TSS'!G193</f>
        <v>5883.16</v>
      </c>
      <c r="M17" s="13">
        <v>29741.670000000002</v>
      </c>
      <c r="N17" s="13">
        <v>0</v>
      </c>
      <c r="O17" s="13">
        <v>0</v>
      </c>
      <c r="P17" s="13">
        <v>0</v>
      </c>
      <c r="Q17" s="13">
        <v>0</v>
      </c>
      <c r="R17" s="13">
        <f t="shared" si="0"/>
        <v>81164.849999999991</v>
      </c>
      <c r="S17" s="13">
        <f t="shared" si="1"/>
        <v>133835.15000000002</v>
      </c>
    </row>
    <row r="18" spans="2:19" s="4" customFormat="1" ht="20.100000000000001" customHeight="1" x14ac:dyDescent="0.2">
      <c r="B18" s="8">
        <v>8</v>
      </c>
      <c r="C18" s="10" t="s">
        <v>16</v>
      </c>
      <c r="D18" s="10" t="s">
        <v>17</v>
      </c>
      <c r="E18" s="11" t="s">
        <v>11</v>
      </c>
      <c r="F18" s="10" t="s">
        <v>19</v>
      </c>
      <c r="G18" s="31" t="s">
        <v>314</v>
      </c>
      <c r="H18" s="12">
        <v>85000</v>
      </c>
      <c r="I18" s="14">
        <v>7290.47</v>
      </c>
      <c r="J18" s="13">
        <v>90</v>
      </c>
      <c r="K18" s="14">
        <f>+'[1]CALCULOS ISR Y TSS'!F16</f>
        <v>2439.5</v>
      </c>
      <c r="L18" s="17">
        <f>+'[1]CALCULOS ISR Y TSS'!G16</f>
        <v>2584</v>
      </c>
      <c r="M18" s="13">
        <v>4449.66</v>
      </c>
      <c r="N18" s="13">
        <f>(1715.46*3)</f>
        <v>5146.38</v>
      </c>
      <c r="O18" s="13">
        <v>0</v>
      </c>
      <c r="P18" s="13">
        <v>0</v>
      </c>
      <c r="Q18" s="13">
        <v>0</v>
      </c>
      <c r="R18" s="13">
        <f t="shared" si="0"/>
        <v>22000.010000000002</v>
      </c>
      <c r="S18" s="13">
        <f t="shared" si="1"/>
        <v>62999.99</v>
      </c>
    </row>
    <row r="19" spans="2:19" s="4" customFormat="1" ht="20.100000000000001" customHeight="1" x14ac:dyDescent="0.2">
      <c r="B19" s="8">
        <v>9</v>
      </c>
      <c r="C19" s="10" t="s">
        <v>18</v>
      </c>
      <c r="D19" s="10" t="s">
        <v>19</v>
      </c>
      <c r="E19" s="11" t="s">
        <v>8</v>
      </c>
      <c r="F19" s="10" t="s">
        <v>19</v>
      </c>
      <c r="G19" s="31" t="s">
        <v>314</v>
      </c>
      <c r="H19" s="12">
        <v>32000</v>
      </c>
      <c r="I19" s="13">
        <v>0</v>
      </c>
      <c r="J19" s="13">
        <v>50</v>
      </c>
      <c r="K19" s="14">
        <f>+'[1]CALCULOS ISR Y TSS'!F53</f>
        <v>918.4</v>
      </c>
      <c r="L19" s="17">
        <f>+'[1]CALCULOS ISR Y TSS'!G53</f>
        <v>972.8</v>
      </c>
      <c r="M19" s="13">
        <v>0</v>
      </c>
      <c r="N19" s="13">
        <v>0</v>
      </c>
      <c r="O19" s="13">
        <v>0</v>
      </c>
      <c r="P19" s="13">
        <v>200</v>
      </c>
      <c r="Q19" s="13">
        <v>5171.32</v>
      </c>
      <c r="R19" s="13">
        <f t="shared" si="0"/>
        <v>7312.5199999999995</v>
      </c>
      <c r="S19" s="13">
        <f t="shared" si="1"/>
        <v>24687.48</v>
      </c>
    </row>
    <row r="20" spans="2:19" s="4" customFormat="1" ht="20.100000000000001" customHeight="1" x14ac:dyDescent="0.2">
      <c r="B20" s="8">
        <v>10</v>
      </c>
      <c r="C20" s="15" t="s">
        <v>255</v>
      </c>
      <c r="D20" s="15" t="s">
        <v>15</v>
      </c>
      <c r="E20" s="15" t="s">
        <v>8</v>
      </c>
      <c r="F20" s="16" t="s">
        <v>19</v>
      </c>
      <c r="G20" s="30" t="s">
        <v>314</v>
      </c>
      <c r="H20" s="12">
        <v>45000</v>
      </c>
      <c r="I20" s="13">
        <v>1148.33</v>
      </c>
      <c r="J20" s="13">
        <v>50</v>
      </c>
      <c r="K20" s="14">
        <f>+'[1]CALCULOS ISR Y TSS'!F145</f>
        <v>1291.5</v>
      </c>
      <c r="L20" s="17">
        <f>+'[1]CALCULOS ISR Y TSS'!G145</f>
        <v>1368</v>
      </c>
      <c r="M20" s="13">
        <v>0</v>
      </c>
      <c r="N20" s="13">
        <v>0</v>
      </c>
      <c r="O20" s="13">
        <v>0</v>
      </c>
      <c r="P20" s="13">
        <v>0</v>
      </c>
      <c r="Q20" s="13">
        <v>6500</v>
      </c>
      <c r="R20" s="13">
        <f t="shared" si="0"/>
        <v>10357.83</v>
      </c>
      <c r="S20" s="13">
        <f t="shared" si="1"/>
        <v>34642.17</v>
      </c>
    </row>
    <row r="21" spans="2:19" s="4" customFormat="1" ht="20.100000000000001" customHeight="1" x14ac:dyDescent="0.2">
      <c r="B21" s="8">
        <v>11</v>
      </c>
      <c r="C21" s="16" t="s">
        <v>150</v>
      </c>
      <c r="D21" s="16" t="s">
        <v>32</v>
      </c>
      <c r="E21" s="15" t="s">
        <v>8</v>
      </c>
      <c r="F21" s="16" t="s">
        <v>19</v>
      </c>
      <c r="G21" s="30" t="s">
        <v>314</v>
      </c>
      <c r="H21" s="13">
        <v>65000</v>
      </c>
      <c r="I21" s="13">
        <v>4427.55</v>
      </c>
      <c r="J21" s="13">
        <v>50</v>
      </c>
      <c r="K21" s="14">
        <f>+'[1]CALCULOS ISR Y TSS'!F169</f>
        <v>1865.5</v>
      </c>
      <c r="L21" s="17">
        <f>+'[1]CALCULOS ISR Y TSS'!G169</f>
        <v>1976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f t="shared" si="0"/>
        <v>8319.0499999999993</v>
      </c>
      <c r="S21" s="13">
        <f t="shared" si="1"/>
        <v>56680.95</v>
      </c>
    </row>
    <row r="22" spans="2:19" s="4" customFormat="1" ht="20.100000000000001" customHeight="1" x14ac:dyDescent="0.2">
      <c r="B22" s="8">
        <v>12</v>
      </c>
      <c r="C22" s="10" t="s">
        <v>21</v>
      </c>
      <c r="D22" s="10" t="s">
        <v>22</v>
      </c>
      <c r="E22" s="11" t="s">
        <v>11</v>
      </c>
      <c r="F22" s="10" t="s">
        <v>20</v>
      </c>
      <c r="G22" s="31" t="s">
        <v>315</v>
      </c>
      <c r="H22" s="12">
        <v>105000</v>
      </c>
      <c r="I22" s="13">
        <v>13281.56</v>
      </c>
      <c r="J22" s="13">
        <v>130</v>
      </c>
      <c r="K22" s="14">
        <f>+'[1]CALCULOS ISR Y TSS'!F12</f>
        <v>3013.5</v>
      </c>
      <c r="L22" s="17">
        <f>+'[1]CALCULOS ISR Y TSS'!G12</f>
        <v>3192</v>
      </c>
      <c r="M22" s="13">
        <v>6630.26</v>
      </c>
      <c r="N22" s="13">
        <v>0</v>
      </c>
      <c r="O22" s="13">
        <v>0</v>
      </c>
      <c r="P22" s="13">
        <v>200</v>
      </c>
      <c r="Q22" s="13">
        <v>6875</v>
      </c>
      <c r="R22" s="13">
        <f t="shared" si="0"/>
        <v>33322.32</v>
      </c>
      <c r="S22" s="13">
        <f t="shared" si="1"/>
        <v>71677.679999999993</v>
      </c>
    </row>
    <row r="23" spans="2:19" s="4" customFormat="1" ht="20.100000000000001" customHeight="1" x14ac:dyDescent="0.2">
      <c r="B23" s="8">
        <v>13</v>
      </c>
      <c r="C23" s="10" t="s">
        <v>151</v>
      </c>
      <c r="D23" s="10" t="s">
        <v>23</v>
      </c>
      <c r="E23" s="11" t="s">
        <v>11</v>
      </c>
      <c r="F23" s="10" t="s">
        <v>20</v>
      </c>
      <c r="G23" s="31" t="s">
        <v>315</v>
      </c>
      <c r="H23" s="12">
        <v>80000</v>
      </c>
      <c r="I23" s="14">
        <v>6972</v>
      </c>
      <c r="J23" s="13">
        <v>50</v>
      </c>
      <c r="K23" s="14">
        <f>+'[1]CALCULOS ISR Y TSS'!F13</f>
        <v>2296</v>
      </c>
      <c r="L23" s="17">
        <f>+'[1]CALCULOS ISR Y TSS'!G13</f>
        <v>2432</v>
      </c>
      <c r="M23" s="13">
        <v>0</v>
      </c>
      <c r="N23" s="13">
        <f>1715.46</f>
        <v>1715.46</v>
      </c>
      <c r="O23" s="13">
        <v>0</v>
      </c>
      <c r="P23" s="13">
        <v>0</v>
      </c>
      <c r="Q23" s="13">
        <v>0</v>
      </c>
      <c r="R23" s="13">
        <f t="shared" si="0"/>
        <v>13465.46</v>
      </c>
      <c r="S23" s="13">
        <f t="shared" si="1"/>
        <v>66534.540000000008</v>
      </c>
    </row>
    <row r="24" spans="2:19" s="4" customFormat="1" ht="20.100000000000001" customHeight="1" x14ac:dyDescent="0.2">
      <c r="B24" s="8">
        <v>14</v>
      </c>
      <c r="C24" s="10" t="s">
        <v>24</v>
      </c>
      <c r="D24" s="10" t="s">
        <v>19</v>
      </c>
      <c r="E24" s="11" t="s">
        <v>8</v>
      </c>
      <c r="F24" s="10" t="s">
        <v>20</v>
      </c>
      <c r="G24" s="31" t="s">
        <v>314</v>
      </c>
      <c r="H24" s="12">
        <v>58740</v>
      </c>
      <c r="I24" s="13">
        <v>3249.54</v>
      </c>
      <c r="J24" s="13">
        <v>50</v>
      </c>
      <c r="K24" s="14">
        <f>+'[1]CALCULOS ISR Y TSS'!F42</f>
        <v>1685.838</v>
      </c>
      <c r="L24" s="17">
        <f>+'[1]CALCULOS ISR Y TSS'!G42</f>
        <v>1785.6959999999999</v>
      </c>
      <c r="M24" s="13">
        <v>0</v>
      </c>
      <c r="N24" s="13">
        <v>0</v>
      </c>
      <c r="O24" s="13">
        <v>0</v>
      </c>
      <c r="P24" s="13">
        <v>0</v>
      </c>
      <c r="Q24" s="13">
        <v>2000</v>
      </c>
      <c r="R24" s="13">
        <f t="shared" si="0"/>
        <v>8771.0740000000005</v>
      </c>
      <c r="S24" s="13">
        <f t="shared" si="1"/>
        <v>49968.925999999999</v>
      </c>
    </row>
    <row r="25" spans="2:19" s="4" customFormat="1" ht="20.100000000000001" customHeight="1" x14ac:dyDescent="0.2">
      <c r="B25" s="8">
        <v>15</v>
      </c>
      <c r="C25" s="10" t="s">
        <v>191</v>
      </c>
      <c r="D25" s="10" t="s">
        <v>192</v>
      </c>
      <c r="E25" s="11" t="s">
        <v>8</v>
      </c>
      <c r="F25" s="10" t="s">
        <v>20</v>
      </c>
      <c r="G25" s="31" t="s">
        <v>315</v>
      </c>
      <c r="H25" s="12">
        <v>88000</v>
      </c>
      <c r="I25" s="13">
        <v>9282.74</v>
      </c>
      <c r="J25" s="13">
        <v>210</v>
      </c>
      <c r="K25" s="14">
        <f>+'[1]CALCULOS ISR Y TSS'!F59</f>
        <v>2525.6</v>
      </c>
      <c r="L25" s="17">
        <f>+'[1]CALCULOS ISR Y TSS'!G59</f>
        <v>2675.2</v>
      </c>
      <c r="M25" s="13">
        <v>2518.9634999999998</v>
      </c>
      <c r="N25" s="13">
        <v>0</v>
      </c>
      <c r="O25" s="13">
        <v>0</v>
      </c>
      <c r="P25" s="13">
        <v>0</v>
      </c>
      <c r="Q25" s="13">
        <v>25500</v>
      </c>
      <c r="R25" s="13">
        <f t="shared" si="0"/>
        <v>42712.503499999999</v>
      </c>
      <c r="S25" s="13">
        <f t="shared" si="1"/>
        <v>45287.496500000001</v>
      </c>
    </row>
    <row r="26" spans="2:19" s="4" customFormat="1" ht="20.100000000000001" customHeight="1" x14ac:dyDescent="0.2">
      <c r="B26" s="8">
        <v>16</v>
      </c>
      <c r="C26" s="18" t="s">
        <v>205</v>
      </c>
      <c r="D26" s="11" t="s">
        <v>25</v>
      </c>
      <c r="E26" s="11" t="s">
        <v>8</v>
      </c>
      <c r="F26" s="10" t="s">
        <v>20</v>
      </c>
      <c r="G26" s="31" t="s">
        <v>314</v>
      </c>
      <c r="H26" s="12">
        <v>25000</v>
      </c>
      <c r="I26" s="13">
        <v>0</v>
      </c>
      <c r="J26" s="13">
        <v>50</v>
      </c>
      <c r="K26" s="14">
        <f>+'[1]CALCULOS ISR Y TSS'!F78</f>
        <v>717.5</v>
      </c>
      <c r="L26" s="17">
        <f>+'[1]CALCULOS ISR Y TSS'!G78</f>
        <v>760</v>
      </c>
      <c r="M26" s="13">
        <v>0</v>
      </c>
      <c r="N26" s="13">
        <v>0</v>
      </c>
      <c r="O26" s="13">
        <v>0</v>
      </c>
      <c r="P26" s="13">
        <v>0</v>
      </c>
      <c r="Q26" s="13">
        <v>12233.95</v>
      </c>
      <c r="R26" s="13">
        <f t="shared" si="0"/>
        <v>13761.45</v>
      </c>
      <c r="S26" s="13">
        <f t="shared" si="1"/>
        <v>11238.55</v>
      </c>
    </row>
    <row r="27" spans="2:19" s="4" customFormat="1" ht="20.100000000000001" customHeight="1" x14ac:dyDescent="0.2">
      <c r="B27" s="8">
        <v>17</v>
      </c>
      <c r="C27" s="16" t="s">
        <v>27</v>
      </c>
      <c r="D27" s="16" t="s">
        <v>265</v>
      </c>
      <c r="E27" s="15" t="s">
        <v>8</v>
      </c>
      <c r="F27" s="16" t="s">
        <v>20</v>
      </c>
      <c r="G27" s="30" t="s">
        <v>315</v>
      </c>
      <c r="H27" s="13">
        <v>70000</v>
      </c>
      <c r="I27" s="14">
        <v>5368.45</v>
      </c>
      <c r="J27" s="13">
        <v>50</v>
      </c>
      <c r="K27" s="14">
        <f>+'[1]CALCULOS ISR Y TSS'!F164</f>
        <v>2009</v>
      </c>
      <c r="L27" s="17">
        <f>+'[1]CALCULOS ISR Y TSS'!G164</f>
        <v>2128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f t="shared" si="0"/>
        <v>9555.4500000000007</v>
      </c>
      <c r="S27" s="13">
        <f t="shared" si="1"/>
        <v>60444.55</v>
      </c>
    </row>
    <row r="28" spans="2:19" s="4" customFormat="1" ht="20.100000000000001" customHeight="1" x14ac:dyDescent="0.2">
      <c r="B28" s="8">
        <v>18</v>
      </c>
      <c r="C28" s="15" t="s">
        <v>341</v>
      </c>
      <c r="D28" s="15" t="s">
        <v>340</v>
      </c>
      <c r="E28" s="15" t="s">
        <v>8</v>
      </c>
      <c r="F28" s="16" t="s">
        <v>338</v>
      </c>
      <c r="G28" s="30" t="s">
        <v>315</v>
      </c>
      <c r="H28" s="12">
        <v>200000</v>
      </c>
      <c r="I28" s="13">
        <v>35677.15</v>
      </c>
      <c r="J28" s="13">
        <v>50</v>
      </c>
      <c r="K28" s="14">
        <f>+'[1]CALCULOS ISR Y TSS'!F189</f>
        <v>5740</v>
      </c>
      <c r="L28" s="17">
        <f>+'[1]CALCULOS ISR Y TSS'!G189</f>
        <v>5883.16</v>
      </c>
      <c r="M28" s="13">
        <v>5724.36</v>
      </c>
      <c r="N28" s="13">
        <v>0</v>
      </c>
      <c r="O28" s="13">
        <v>0</v>
      </c>
      <c r="P28" s="13">
        <v>0</v>
      </c>
      <c r="Q28" s="13">
        <v>0</v>
      </c>
      <c r="R28" s="13">
        <f t="shared" si="0"/>
        <v>53074.67</v>
      </c>
      <c r="S28" s="13">
        <f t="shared" si="1"/>
        <v>146925.33000000002</v>
      </c>
    </row>
    <row r="29" spans="2:19" s="4" customFormat="1" ht="20.100000000000001" customHeight="1" x14ac:dyDescent="0.2">
      <c r="B29" s="8">
        <v>19</v>
      </c>
      <c r="C29" s="15" t="s">
        <v>339</v>
      </c>
      <c r="D29" s="15" t="s">
        <v>121</v>
      </c>
      <c r="E29" s="15" t="s">
        <v>8</v>
      </c>
      <c r="F29" s="16" t="s">
        <v>338</v>
      </c>
      <c r="G29" s="30" t="s">
        <v>315</v>
      </c>
      <c r="H29" s="12">
        <v>30000</v>
      </c>
      <c r="I29" s="13">
        <v>0</v>
      </c>
      <c r="J29" s="13">
        <v>50</v>
      </c>
      <c r="K29" s="14">
        <f>+'[1]CALCULOS ISR Y TSS'!F208</f>
        <v>861</v>
      </c>
      <c r="L29" s="17">
        <f>+'[1]CALCULOS ISR Y TSS'!G208</f>
        <v>912</v>
      </c>
      <c r="M29" s="13">
        <v>0</v>
      </c>
      <c r="N29" s="13">
        <v>0</v>
      </c>
      <c r="O29" s="13">
        <v>0</v>
      </c>
      <c r="P29" s="13">
        <v>0</v>
      </c>
      <c r="Q29" s="13">
        <v>17653.34</v>
      </c>
      <c r="R29" s="13">
        <f t="shared" si="0"/>
        <v>19476.34</v>
      </c>
      <c r="S29" s="13">
        <f t="shared" si="1"/>
        <v>10523.66</v>
      </c>
    </row>
    <row r="30" spans="2:19" s="4" customFormat="1" ht="20.100000000000001" customHeight="1" x14ac:dyDescent="0.2">
      <c r="B30" s="8">
        <v>20</v>
      </c>
      <c r="C30" s="10" t="s">
        <v>175</v>
      </c>
      <c r="D30" s="10" t="s">
        <v>337</v>
      </c>
      <c r="E30" s="11" t="s">
        <v>11</v>
      </c>
      <c r="F30" s="10" t="s">
        <v>336</v>
      </c>
      <c r="G30" s="31" t="s">
        <v>315</v>
      </c>
      <c r="H30" s="12">
        <v>200000</v>
      </c>
      <c r="I30" s="13">
        <v>35677.15</v>
      </c>
      <c r="J30" s="13">
        <v>90</v>
      </c>
      <c r="K30" s="14">
        <f>+'[1]CALCULOS ISR Y TSS'!F39</f>
        <v>5740</v>
      </c>
      <c r="L30" s="17">
        <f>+'[1]CALCULOS ISR Y TSS'!G39</f>
        <v>5883.16</v>
      </c>
      <c r="M30" s="13">
        <v>1128.7619999999999</v>
      </c>
      <c r="N30" s="13">
        <v>0</v>
      </c>
      <c r="O30" s="13">
        <v>0</v>
      </c>
      <c r="P30" s="13">
        <v>200</v>
      </c>
      <c r="Q30" s="13">
        <v>5565.82</v>
      </c>
      <c r="R30" s="13">
        <f t="shared" si="0"/>
        <v>54284.892</v>
      </c>
      <c r="S30" s="13">
        <f t="shared" si="1"/>
        <v>145715.10800000001</v>
      </c>
    </row>
    <row r="31" spans="2:19" s="4" customFormat="1" ht="20.100000000000001" customHeight="1" x14ac:dyDescent="0.2">
      <c r="B31" s="8">
        <v>21</v>
      </c>
      <c r="C31" s="10" t="s">
        <v>28</v>
      </c>
      <c r="D31" s="10" t="s">
        <v>19</v>
      </c>
      <c r="E31" s="11" t="s">
        <v>8</v>
      </c>
      <c r="F31" s="10" t="s">
        <v>336</v>
      </c>
      <c r="G31" s="31" t="s">
        <v>314</v>
      </c>
      <c r="H31" s="12">
        <v>32000</v>
      </c>
      <c r="I31" s="13">
        <v>0</v>
      </c>
      <c r="J31" s="13">
        <v>90</v>
      </c>
      <c r="K31" s="14">
        <f>+'[1]CALCULOS ISR Y TSS'!F35</f>
        <v>918.4</v>
      </c>
      <c r="L31" s="17">
        <f>+'[1]CALCULOS ISR Y TSS'!G35</f>
        <v>972.8</v>
      </c>
      <c r="M31" s="13">
        <v>2257.5239999999999</v>
      </c>
      <c r="N31" s="13">
        <v>0</v>
      </c>
      <c r="O31" s="13">
        <v>0</v>
      </c>
      <c r="P31" s="13">
        <v>200</v>
      </c>
      <c r="Q31" s="13">
        <v>8275.93</v>
      </c>
      <c r="R31" s="13">
        <f t="shared" si="0"/>
        <v>12714.654</v>
      </c>
      <c r="S31" s="13">
        <f t="shared" si="1"/>
        <v>19285.345999999998</v>
      </c>
    </row>
    <row r="32" spans="2:19" s="4" customFormat="1" ht="20.100000000000001" customHeight="1" x14ac:dyDescent="0.2">
      <c r="B32" s="8">
        <v>22</v>
      </c>
      <c r="C32" s="15" t="s">
        <v>238</v>
      </c>
      <c r="D32" s="15" t="s">
        <v>33</v>
      </c>
      <c r="E32" s="15" t="s">
        <v>8</v>
      </c>
      <c r="F32" s="16" t="s">
        <v>336</v>
      </c>
      <c r="G32" s="30" t="s">
        <v>314</v>
      </c>
      <c r="H32" s="12">
        <v>65000</v>
      </c>
      <c r="I32" s="13">
        <v>4427.55</v>
      </c>
      <c r="J32" s="13">
        <v>50</v>
      </c>
      <c r="K32" s="14">
        <f>+'[1]CALCULOS ISR Y TSS'!F114</f>
        <v>1865.5</v>
      </c>
      <c r="L32" s="17">
        <f>+'[1]CALCULOS ISR Y TSS'!G114</f>
        <v>1976</v>
      </c>
      <c r="M32" s="13">
        <v>0</v>
      </c>
      <c r="N32" s="13">
        <v>0</v>
      </c>
      <c r="O32" s="13">
        <v>0</v>
      </c>
      <c r="P32" s="13">
        <v>200</v>
      </c>
      <c r="Q32" s="13">
        <v>6764.58</v>
      </c>
      <c r="R32" s="13">
        <f t="shared" si="0"/>
        <v>15283.63</v>
      </c>
      <c r="S32" s="13">
        <f t="shared" si="1"/>
        <v>49716.37</v>
      </c>
    </row>
    <row r="33" spans="2:19" s="4" customFormat="1" ht="20.100000000000001" customHeight="1" x14ac:dyDescent="0.2">
      <c r="B33" s="8">
        <v>23</v>
      </c>
      <c r="C33" s="15" t="s">
        <v>263</v>
      </c>
      <c r="D33" s="15" t="s">
        <v>19</v>
      </c>
      <c r="E33" s="15" t="s">
        <v>8</v>
      </c>
      <c r="F33" s="16" t="s">
        <v>336</v>
      </c>
      <c r="G33" s="30" t="s">
        <v>314</v>
      </c>
      <c r="H33" s="12">
        <v>32000</v>
      </c>
      <c r="I33" s="13">
        <v>0</v>
      </c>
      <c r="J33" s="13">
        <v>50</v>
      </c>
      <c r="K33" s="14">
        <f>+'[1]CALCULOS ISR Y TSS'!F154</f>
        <v>918.4</v>
      </c>
      <c r="L33" s="17">
        <f>+'[1]CALCULOS ISR Y TSS'!G154</f>
        <v>972.8</v>
      </c>
      <c r="M33" s="13">
        <v>0</v>
      </c>
      <c r="N33" s="13">
        <v>0</v>
      </c>
      <c r="O33" s="13">
        <v>0</v>
      </c>
      <c r="P33" s="13">
        <v>200</v>
      </c>
      <c r="Q33" s="13">
        <v>0</v>
      </c>
      <c r="R33" s="13">
        <f t="shared" si="0"/>
        <v>2141.1999999999998</v>
      </c>
      <c r="S33" s="13">
        <f t="shared" si="1"/>
        <v>29858.799999999999</v>
      </c>
    </row>
    <row r="34" spans="2:19" s="4" customFormat="1" ht="20.100000000000001" customHeight="1" x14ac:dyDescent="0.2">
      <c r="B34" s="8">
        <v>24</v>
      </c>
      <c r="C34" s="15" t="s">
        <v>335</v>
      </c>
      <c r="D34" s="15" t="s">
        <v>334</v>
      </c>
      <c r="E34" s="15" t="s">
        <v>8</v>
      </c>
      <c r="F34" s="16" t="s">
        <v>333</v>
      </c>
      <c r="G34" s="30" t="s">
        <v>314</v>
      </c>
      <c r="H34" s="12">
        <v>200000</v>
      </c>
      <c r="I34" s="13">
        <v>35677.15</v>
      </c>
      <c r="J34" s="13">
        <v>50</v>
      </c>
      <c r="K34" s="14">
        <f>+'[1]CALCULOS ISR Y TSS'!F190</f>
        <v>5740</v>
      </c>
      <c r="L34" s="17">
        <f>+'[1]CALCULOS ISR Y TSS'!G190</f>
        <v>5883.16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f t="shared" si="0"/>
        <v>47350.31</v>
      </c>
      <c r="S34" s="13">
        <f t="shared" si="1"/>
        <v>152649.69</v>
      </c>
    </row>
    <row r="35" spans="2:19" s="4" customFormat="1" ht="20.100000000000001" customHeight="1" x14ac:dyDescent="0.2">
      <c r="B35" s="8">
        <v>25</v>
      </c>
      <c r="C35" s="10" t="s">
        <v>152</v>
      </c>
      <c r="D35" s="10" t="s">
        <v>90</v>
      </c>
      <c r="E35" s="11" t="s">
        <v>11</v>
      </c>
      <c r="F35" s="10" t="s">
        <v>333</v>
      </c>
      <c r="G35" s="31" t="s">
        <v>314</v>
      </c>
      <c r="H35" s="12">
        <v>125000</v>
      </c>
      <c r="I35" s="13">
        <v>17986.060000000001</v>
      </c>
      <c r="J35" s="13">
        <v>50</v>
      </c>
      <c r="K35" s="14">
        <f>+'[1]CALCULOS ISR Y TSS'!F14</f>
        <v>3587.5</v>
      </c>
      <c r="L35" s="17">
        <f>+'[1]CALCULOS ISR Y TSS'!G14</f>
        <v>3800</v>
      </c>
      <c r="M35" s="13">
        <v>0</v>
      </c>
      <c r="N35" s="13">
        <v>0</v>
      </c>
      <c r="O35" s="13">
        <v>0</v>
      </c>
      <c r="P35" s="13">
        <v>200</v>
      </c>
      <c r="Q35" s="13">
        <v>0</v>
      </c>
      <c r="R35" s="13">
        <f t="shared" si="0"/>
        <v>25623.56</v>
      </c>
      <c r="S35" s="13">
        <f t="shared" si="1"/>
        <v>99376.44</v>
      </c>
    </row>
    <row r="36" spans="2:19" s="4" customFormat="1" ht="20.100000000000001" customHeight="1" x14ac:dyDescent="0.2">
      <c r="B36" s="8">
        <v>26</v>
      </c>
      <c r="C36" s="10" t="s">
        <v>96</v>
      </c>
      <c r="D36" s="10" t="s">
        <v>26</v>
      </c>
      <c r="E36" s="11" t="s">
        <v>11</v>
      </c>
      <c r="F36" s="10" t="s">
        <v>333</v>
      </c>
      <c r="G36" s="31" t="s">
        <v>315</v>
      </c>
      <c r="H36" s="12">
        <v>70000</v>
      </c>
      <c r="I36" s="14">
        <v>5368.45</v>
      </c>
      <c r="J36" s="13">
        <v>90</v>
      </c>
      <c r="K36" s="14">
        <f>+'[1]CALCULOS ISR Y TSS'!F52</f>
        <v>2009</v>
      </c>
      <c r="L36" s="17">
        <f>+'[1]CALCULOS ISR Y TSS'!G52</f>
        <v>2128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f t="shared" si="0"/>
        <v>9595.4500000000007</v>
      </c>
      <c r="S36" s="13">
        <f t="shared" si="1"/>
        <v>60404.55</v>
      </c>
    </row>
    <row r="37" spans="2:19" s="4" customFormat="1" ht="20.100000000000001" customHeight="1" x14ac:dyDescent="0.2">
      <c r="B37" s="8">
        <v>27</v>
      </c>
      <c r="C37" s="15" t="s">
        <v>31</v>
      </c>
      <c r="D37" s="15" t="s">
        <v>26</v>
      </c>
      <c r="E37" s="15" t="s">
        <v>8</v>
      </c>
      <c r="F37" s="16" t="s">
        <v>333</v>
      </c>
      <c r="G37" s="30" t="s">
        <v>315</v>
      </c>
      <c r="H37" s="12">
        <v>85000</v>
      </c>
      <c r="I37" s="14">
        <v>8148.2</v>
      </c>
      <c r="J37" s="13">
        <v>50</v>
      </c>
      <c r="K37" s="14">
        <f>+'[1]CALCULOS ISR Y TSS'!F95</f>
        <v>2439.5</v>
      </c>
      <c r="L37" s="17">
        <f>+'[1]CALCULOS ISR Y TSS'!G95</f>
        <v>2584</v>
      </c>
      <c r="M37" s="13">
        <v>0</v>
      </c>
      <c r="N37" s="13">
        <f>1715.46</f>
        <v>1715.46</v>
      </c>
      <c r="O37" s="13">
        <v>0</v>
      </c>
      <c r="P37" s="13">
        <v>200</v>
      </c>
      <c r="Q37" s="13">
        <v>0</v>
      </c>
      <c r="R37" s="13">
        <f t="shared" si="0"/>
        <v>15137.16</v>
      </c>
      <c r="S37" s="13">
        <f t="shared" si="1"/>
        <v>69862.84</v>
      </c>
    </row>
    <row r="38" spans="2:19" s="4" customFormat="1" ht="20.100000000000001" customHeight="1" x14ac:dyDescent="0.2">
      <c r="B38" s="8">
        <v>28</v>
      </c>
      <c r="C38" s="15" t="s">
        <v>239</v>
      </c>
      <c r="D38" s="15" t="s">
        <v>26</v>
      </c>
      <c r="E38" s="15" t="s">
        <v>8</v>
      </c>
      <c r="F38" s="16" t="s">
        <v>333</v>
      </c>
      <c r="G38" s="30" t="s">
        <v>314</v>
      </c>
      <c r="H38" s="12">
        <v>65000</v>
      </c>
      <c r="I38" s="13">
        <v>4427.55</v>
      </c>
      <c r="J38" s="13">
        <v>50</v>
      </c>
      <c r="K38" s="14">
        <f>+'[1]CALCULOS ISR Y TSS'!F118</f>
        <v>1865.5</v>
      </c>
      <c r="L38" s="17">
        <f>+'[1]CALCULOS ISR Y TSS'!G118</f>
        <v>1976</v>
      </c>
      <c r="M38" s="13">
        <v>0</v>
      </c>
      <c r="N38" s="13">
        <v>0</v>
      </c>
      <c r="O38" s="13">
        <v>0</v>
      </c>
      <c r="P38" s="13">
        <v>200</v>
      </c>
      <c r="Q38" s="13">
        <v>8418.73</v>
      </c>
      <c r="R38" s="13">
        <f t="shared" si="0"/>
        <v>16937.78</v>
      </c>
      <c r="S38" s="13">
        <f t="shared" si="1"/>
        <v>48062.22</v>
      </c>
    </row>
    <row r="39" spans="2:19" s="4" customFormat="1" ht="20.100000000000001" customHeight="1" x14ac:dyDescent="0.2">
      <c r="B39" s="8">
        <v>29</v>
      </c>
      <c r="C39" s="15" t="s">
        <v>256</v>
      </c>
      <c r="D39" s="15" t="s">
        <v>40</v>
      </c>
      <c r="E39" s="15" t="s">
        <v>8</v>
      </c>
      <c r="F39" s="16" t="s">
        <v>333</v>
      </c>
      <c r="G39" s="30" t="s">
        <v>314</v>
      </c>
      <c r="H39" s="12">
        <v>32000</v>
      </c>
      <c r="I39" s="13">
        <v>0</v>
      </c>
      <c r="J39" s="13">
        <v>50</v>
      </c>
      <c r="K39" s="14">
        <f>+'[1]CALCULOS ISR Y TSS'!F146</f>
        <v>918.4</v>
      </c>
      <c r="L39" s="17">
        <f>+'[1]CALCULOS ISR Y TSS'!G146</f>
        <v>972.8</v>
      </c>
      <c r="M39" s="13">
        <v>0</v>
      </c>
      <c r="N39" s="13">
        <v>0</v>
      </c>
      <c r="O39" s="13">
        <v>0</v>
      </c>
      <c r="P39" s="13">
        <v>0</v>
      </c>
      <c r="Q39" s="13">
        <v>500</v>
      </c>
      <c r="R39" s="13">
        <f t="shared" si="0"/>
        <v>2441.1999999999998</v>
      </c>
      <c r="S39" s="13">
        <f t="shared" si="1"/>
        <v>29558.799999999999</v>
      </c>
    </row>
    <row r="40" spans="2:19" s="4" customFormat="1" ht="20.100000000000001" customHeight="1" x14ac:dyDescent="0.2">
      <c r="B40" s="8">
        <v>30</v>
      </c>
      <c r="C40" s="15" t="s">
        <v>91</v>
      </c>
      <c r="D40" s="15" t="s">
        <v>26</v>
      </c>
      <c r="E40" s="15" t="s">
        <v>8</v>
      </c>
      <c r="F40" s="16" t="s">
        <v>333</v>
      </c>
      <c r="G40" s="30" t="s">
        <v>314</v>
      </c>
      <c r="H40" s="13">
        <v>65000</v>
      </c>
      <c r="I40" s="13">
        <v>4427.55</v>
      </c>
      <c r="J40" s="13">
        <v>50</v>
      </c>
      <c r="K40" s="14">
        <f>+'[1]CALCULOS ISR Y TSS'!F159</f>
        <v>1865.5</v>
      </c>
      <c r="L40" s="17">
        <f>+'[1]CALCULOS ISR Y TSS'!G159</f>
        <v>1976</v>
      </c>
      <c r="M40" s="13">
        <v>825.82050000000004</v>
      </c>
      <c r="N40" s="13">
        <v>0</v>
      </c>
      <c r="O40" s="13">
        <v>0</v>
      </c>
      <c r="P40" s="13">
        <v>200</v>
      </c>
      <c r="Q40" s="13">
        <v>5000</v>
      </c>
      <c r="R40" s="13">
        <f t="shared" si="0"/>
        <v>14344.870499999999</v>
      </c>
      <c r="S40" s="13">
        <f t="shared" si="1"/>
        <v>50655.129500000003</v>
      </c>
    </row>
    <row r="41" spans="2:19" s="4" customFormat="1" ht="20.100000000000001" customHeight="1" x14ac:dyDescent="0.2">
      <c r="B41" s="8">
        <v>31</v>
      </c>
      <c r="C41" s="16" t="s">
        <v>276</v>
      </c>
      <c r="D41" s="16" t="s">
        <v>15</v>
      </c>
      <c r="E41" s="15" t="s">
        <v>8</v>
      </c>
      <c r="F41" s="16" t="s">
        <v>333</v>
      </c>
      <c r="G41" s="30" t="s">
        <v>314</v>
      </c>
      <c r="H41" s="13">
        <v>55000</v>
      </c>
      <c r="I41" s="13">
        <v>2559.6799999999998</v>
      </c>
      <c r="J41" s="13">
        <v>50</v>
      </c>
      <c r="K41" s="14">
        <f>+'[1]CALCULOS ISR Y TSS'!F175</f>
        <v>1578.5</v>
      </c>
      <c r="L41" s="17">
        <f>+'[1]CALCULOS ISR Y TSS'!G175</f>
        <v>1672</v>
      </c>
      <c r="M41" s="13">
        <v>0</v>
      </c>
      <c r="N41" s="13">
        <v>0</v>
      </c>
      <c r="O41" s="13">
        <v>0</v>
      </c>
      <c r="P41" s="13">
        <v>200</v>
      </c>
      <c r="Q41" s="13">
        <v>0</v>
      </c>
      <c r="R41" s="13">
        <f t="shared" si="0"/>
        <v>6060.18</v>
      </c>
      <c r="S41" s="13">
        <f t="shared" si="1"/>
        <v>48939.82</v>
      </c>
    </row>
    <row r="42" spans="2:19" s="4" customFormat="1" ht="20.100000000000001" customHeight="1" x14ac:dyDescent="0.2">
      <c r="B42" s="8">
        <v>32</v>
      </c>
      <c r="C42" s="15" t="s">
        <v>332</v>
      </c>
      <c r="D42" s="15" t="s">
        <v>331</v>
      </c>
      <c r="E42" s="15" t="s">
        <v>8</v>
      </c>
      <c r="F42" s="16" t="s">
        <v>330</v>
      </c>
      <c r="G42" s="30" t="s">
        <v>314</v>
      </c>
      <c r="H42" s="12">
        <v>200000</v>
      </c>
      <c r="I42" s="13">
        <v>35677.15</v>
      </c>
      <c r="J42" s="13">
        <v>50</v>
      </c>
      <c r="K42" s="14">
        <f>+'[1]CALCULOS ISR Y TSS'!F191</f>
        <v>5740</v>
      </c>
      <c r="L42" s="17">
        <f>+'[1]CALCULOS ISR Y TSS'!G191</f>
        <v>5883.16</v>
      </c>
      <c r="M42" s="13">
        <v>3111.2999999999997</v>
      </c>
      <c r="N42" s="13">
        <v>0</v>
      </c>
      <c r="O42" s="13">
        <v>0</v>
      </c>
      <c r="P42" s="13">
        <v>0</v>
      </c>
      <c r="Q42" s="13">
        <v>0</v>
      </c>
      <c r="R42" s="13">
        <f t="shared" si="0"/>
        <v>50461.61</v>
      </c>
      <c r="S42" s="13">
        <f t="shared" si="1"/>
        <v>149538.39000000001</v>
      </c>
    </row>
    <row r="43" spans="2:19" s="4" customFormat="1" ht="20.100000000000001" customHeight="1" x14ac:dyDescent="0.2">
      <c r="B43" s="8">
        <v>33</v>
      </c>
      <c r="C43" s="10" t="s">
        <v>164</v>
      </c>
      <c r="D43" s="10" t="s">
        <v>165</v>
      </c>
      <c r="E43" s="11" t="s">
        <v>11</v>
      </c>
      <c r="F43" s="10" t="s">
        <v>330</v>
      </c>
      <c r="G43" s="31" t="s">
        <v>315</v>
      </c>
      <c r="H43" s="12">
        <v>85000</v>
      </c>
      <c r="I43" s="13">
        <v>8577.06</v>
      </c>
      <c r="J43" s="13">
        <v>50</v>
      </c>
      <c r="K43" s="14">
        <f>+'[1]CALCULOS ISR Y TSS'!F28</f>
        <v>2439.5</v>
      </c>
      <c r="L43" s="17">
        <f>+'[1]CALCULOS ISR Y TSS'!G28</f>
        <v>2584</v>
      </c>
      <c r="M43" s="13">
        <v>2257.5239999999999</v>
      </c>
      <c r="N43" s="13">
        <v>0</v>
      </c>
      <c r="O43" s="13">
        <v>0</v>
      </c>
      <c r="P43" s="13">
        <v>200</v>
      </c>
      <c r="Q43" s="13">
        <v>0</v>
      </c>
      <c r="R43" s="13">
        <f t="shared" si="0"/>
        <v>16108.083999999999</v>
      </c>
      <c r="S43" s="13">
        <f t="shared" si="1"/>
        <v>68891.915999999997</v>
      </c>
    </row>
    <row r="44" spans="2:19" s="4" customFormat="1" ht="20.100000000000001" customHeight="1" x14ac:dyDescent="0.2">
      <c r="B44" s="8">
        <v>34</v>
      </c>
      <c r="C44" s="10" t="s">
        <v>178</v>
      </c>
      <c r="D44" s="10" t="s">
        <v>44</v>
      </c>
      <c r="E44" s="11" t="s">
        <v>11</v>
      </c>
      <c r="F44" s="10" t="s">
        <v>330</v>
      </c>
      <c r="G44" s="31" t="s">
        <v>314</v>
      </c>
      <c r="H44" s="12">
        <v>85000</v>
      </c>
      <c r="I44" s="14">
        <v>7719.33</v>
      </c>
      <c r="J44" s="13">
        <v>90</v>
      </c>
      <c r="K44" s="14">
        <f>+'[1]CALCULOS ISR Y TSS'!F44</f>
        <v>2439.5</v>
      </c>
      <c r="L44" s="17">
        <f>+'[1]CALCULOS ISR Y TSS'!G44</f>
        <v>2584</v>
      </c>
      <c r="M44" s="13">
        <v>1954.5824999999998</v>
      </c>
      <c r="N44" s="13">
        <f>(1715.46*2)</f>
        <v>3430.92</v>
      </c>
      <c r="O44" s="13">
        <v>0</v>
      </c>
      <c r="P44" s="13">
        <v>200</v>
      </c>
      <c r="Q44" s="13">
        <v>5000</v>
      </c>
      <c r="R44" s="13">
        <f t="shared" si="0"/>
        <v>23418.3325</v>
      </c>
      <c r="S44" s="13">
        <f t="shared" si="1"/>
        <v>61581.667499999996</v>
      </c>
    </row>
    <row r="45" spans="2:19" s="4" customFormat="1" ht="20.100000000000001" customHeight="1" x14ac:dyDescent="0.2">
      <c r="B45" s="8">
        <v>35</v>
      </c>
      <c r="C45" s="10" t="s">
        <v>185</v>
      </c>
      <c r="D45" s="10" t="s">
        <v>44</v>
      </c>
      <c r="E45" s="11" t="s">
        <v>11</v>
      </c>
      <c r="F45" s="10" t="s">
        <v>330</v>
      </c>
      <c r="G45" s="31" t="s">
        <v>314</v>
      </c>
      <c r="H45" s="12">
        <v>85000</v>
      </c>
      <c r="I45" s="14">
        <v>8148.2</v>
      </c>
      <c r="J45" s="13">
        <v>130</v>
      </c>
      <c r="K45" s="14">
        <f>+'[1]CALCULOS ISR Y TSS'!F55</f>
        <v>2439.5</v>
      </c>
      <c r="L45" s="17">
        <f>+'[1]CALCULOS ISR Y TSS'!G55</f>
        <v>2584</v>
      </c>
      <c r="M45" s="13">
        <v>8899.32</v>
      </c>
      <c r="N45" s="13">
        <f>1715.46</f>
        <v>1715.46</v>
      </c>
      <c r="O45" s="13">
        <v>0</v>
      </c>
      <c r="P45" s="13">
        <v>200</v>
      </c>
      <c r="Q45" s="13">
        <v>9568.1200000000008</v>
      </c>
      <c r="R45" s="13">
        <f t="shared" si="0"/>
        <v>33684.6</v>
      </c>
      <c r="S45" s="13">
        <f t="shared" si="1"/>
        <v>51315.4</v>
      </c>
    </row>
    <row r="46" spans="2:19" s="4" customFormat="1" ht="20.100000000000001" customHeight="1" x14ac:dyDescent="0.2">
      <c r="B46" s="8">
        <v>36</v>
      </c>
      <c r="C46" s="18" t="s">
        <v>201</v>
      </c>
      <c r="D46" s="11" t="s">
        <v>43</v>
      </c>
      <c r="E46" s="11" t="s">
        <v>8</v>
      </c>
      <c r="F46" s="10" t="s">
        <v>330</v>
      </c>
      <c r="G46" s="31" t="s">
        <v>314</v>
      </c>
      <c r="H46" s="12">
        <v>170000</v>
      </c>
      <c r="I46" s="13">
        <v>28571.19</v>
      </c>
      <c r="J46" s="13">
        <v>50</v>
      </c>
      <c r="K46" s="14">
        <f>+'[1]CALCULOS ISR Y TSS'!F72</f>
        <v>4879</v>
      </c>
      <c r="L46" s="17">
        <f>+'[1]CALCULOS ISR Y TSS'!G72</f>
        <v>5168</v>
      </c>
      <c r="M46" s="13">
        <v>18133.377499999999</v>
      </c>
      <c r="N46" s="13">
        <v>0</v>
      </c>
      <c r="O46" s="13">
        <v>0</v>
      </c>
      <c r="P46" s="13">
        <v>200</v>
      </c>
      <c r="Q46" s="13">
        <v>0</v>
      </c>
      <c r="R46" s="13">
        <f t="shared" si="0"/>
        <v>57001.567500000005</v>
      </c>
      <c r="S46" s="13">
        <f t="shared" si="1"/>
        <v>112998.4325</v>
      </c>
    </row>
    <row r="47" spans="2:19" s="4" customFormat="1" ht="20.100000000000001" customHeight="1" x14ac:dyDescent="0.2">
      <c r="B47" s="8">
        <v>37</v>
      </c>
      <c r="C47" s="15" t="s">
        <v>45</v>
      </c>
      <c r="D47" s="15" t="s">
        <v>252</v>
      </c>
      <c r="E47" s="15" t="s">
        <v>8</v>
      </c>
      <c r="F47" s="16" t="s">
        <v>330</v>
      </c>
      <c r="G47" s="30" t="s">
        <v>314</v>
      </c>
      <c r="H47" s="12">
        <v>65000</v>
      </c>
      <c r="I47" s="14">
        <v>4084.46</v>
      </c>
      <c r="J47" s="13">
        <v>50</v>
      </c>
      <c r="K47" s="14">
        <f>+'[1]CALCULOS ISR Y TSS'!F116</f>
        <v>1865.5</v>
      </c>
      <c r="L47" s="17">
        <f>+'[1]CALCULOS ISR Y TSS'!G116</f>
        <v>1976</v>
      </c>
      <c r="M47" s="13">
        <v>1693.1429999999998</v>
      </c>
      <c r="N47" s="13">
        <f>1715.46</f>
        <v>1715.46</v>
      </c>
      <c r="O47" s="13">
        <v>0</v>
      </c>
      <c r="P47" s="13">
        <v>200</v>
      </c>
      <c r="Q47" s="13">
        <v>4937.26</v>
      </c>
      <c r="R47" s="13">
        <f t="shared" si="0"/>
        <v>16521.822999999997</v>
      </c>
      <c r="S47" s="13">
        <f t="shared" si="1"/>
        <v>48478.177000000003</v>
      </c>
    </row>
    <row r="48" spans="2:19" s="4" customFormat="1" ht="20.100000000000001" customHeight="1" x14ac:dyDescent="0.2">
      <c r="B48" s="8">
        <v>38</v>
      </c>
      <c r="C48" s="15" t="s">
        <v>244</v>
      </c>
      <c r="D48" s="15" t="s">
        <v>46</v>
      </c>
      <c r="E48" s="15" t="s">
        <v>8</v>
      </c>
      <c r="F48" s="16" t="s">
        <v>330</v>
      </c>
      <c r="G48" s="30" t="s">
        <v>314</v>
      </c>
      <c r="H48" s="12">
        <v>85000</v>
      </c>
      <c r="I48" s="13">
        <v>8577.06</v>
      </c>
      <c r="J48" s="13">
        <v>50</v>
      </c>
      <c r="K48" s="14">
        <f>+'[1]CALCULOS ISR Y TSS'!F131</f>
        <v>2439.5</v>
      </c>
      <c r="L48" s="17">
        <f>+'[1]CALCULOS ISR Y TSS'!G131</f>
        <v>2584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0"/>
        <v>13650.56</v>
      </c>
      <c r="S48" s="13">
        <f t="shared" si="1"/>
        <v>71349.440000000002</v>
      </c>
    </row>
    <row r="49" spans="2:19" s="4" customFormat="1" ht="20.100000000000001" customHeight="1" x14ac:dyDescent="0.2">
      <c r="B49" s="8">
        <v>39</v>
      </c>
      <c r="C49" s="15" t="s">
        <v>47</v>
      </c>
      <c r="D49" s="15" t="s">
        <v>48</v>
      </c>
      <c r="E49" s="15" t="s">
        <v>8</v>
      </c>
      <c r="F49" s="16" t="s">
        <v>330</v>
      </c>
      <c r="G49" s="30" t="s">
        <v>315</v>
      </c>
      <c r="H49" s="12">
        <v>60000</v>
      </c>
      <c r="I49" s="13">
        <v>3486.65</v>
      </c>
      <c r="J49" s="13">
        <v>50</v>
      </c>
      <c r="K49" s="14">
        <f>+'[1]CALCULOS ISR Y TSS'!F132</f>
        <v>1722</v>
      </c>
      <c r="L49" s="17">
        <f>+'[1]CALCULOS ISR Y TSS'!G132</f>
        <v>1824</v>
      </c>
      <c r="M49" s="13">
        <v>0</v>
      </c>
      <c r="N49" s="13">
        <v>0</v>
      </c>
      <c r="O49" s="13">
        <v>0</v>
      </c>
      <c r="P49" s="13">
        <v>200</v>
      </c>
      <c r="Q49" s="13">
        <v>0</v>
      </c>
      <c r="R49" s="13">
        <f t="shared" si="0"/>
        <v>7282.65</v>
      </c>
      <c r="S49" s="13">
        <f t="shared" si="1"/>
        <v>52717.35</v>
      </c>
    </row>
    <row r="50" spans="2:19" s="4" customFormat="1" ht="20.100000000000001" customHeight="1" x14ac:dyDescent="0.2">
      <c r="B50" s="8">
        <v>40</v>
      </c>
      <c r="C50" s="15" t="s">
        <v>246</v>
      </c>
      <c r="D50" s="15" t="s">
        <v>40</v>
      </c>
      <c r="E50" s="15" t="s">
        <v>8</v>
      </c>
      <c r="F50" s="16" t="s">
        <v>330</v>
      </c>
      <c r="G50" s="30" t="s">
        <v>314</v>
      </c>
      <c r="H50" s="12">
        <v>30000</v>
      </c>
      <c r="I50" s="13">
        <v>0</v>
      </c>
      <c r="J50" s="13">
        <v>50</v>
      </c>
      <c r="K50" s="14">
        <f>+'[1]CALCULOS ISR Y TSS'!F134</f>
        <v>861</v>
      </c>
      <c r="L50" s="17">
        <f>+'[1]CALCULOS ISR Y TSS'!G134</f>
        <v>912</v>
      </c>
      <c r="M50" s="13">
        <v>0</v>
      </c>
      <c r="N50" s="13">
        <v>0</v>
      </c>
      <c r="O50" s="13">
        <v>0</v>
      </c>
      <c r="P50" s="13">
        <v>200</v>
      </c>
      <c r="Q50" s="13">
        <v>5326.2</v>
      </c>
      <c r="R50" s="13">
        <f t="shared" si="0"/>
        <v>7349.2</v>
      </c>
      <c r="S50" s="13">
        <f t="shared" si="1"/>
        <v>22650.799999999999</v>
      </c>
    </row>
    <row r="51" spans="2:19" s="4" customFormat="1" ht="20.100000000000001" customHeight="1" x14ac:dyDescent="0.2">
      <c r="B51" s="8">
        <v>41</v>
      </c>
      <c r="C51" s="15" t="s">
        <v>251</v>
      </c>
      <c r="D51" s="15" t="s">
        <v>252</v>
      </c>
      <c r="E51" s="15" t="s">
        <v>8</v>
      </c>
      <c r="F51" s="16" t="s">
        <v>330</v>
      </c>
      <c r="G51" s="30" t="s">
        <v>314</v>
      </c>
      <c r="H51" s="12">
        <v>65000</v>
      </c>
      <c r="I51" s="14">
        <v>4084.46</v>
      </c>
      <c r="J51" s="13">
        <v>90</v>
      </c>
      <c r="K51" s="14">
        <f>+'[1]CALCULOS ISR Y TSS'!F140</f>
        <v>1865.5</v>
      </c>
      <c r="L51" s="17">
        <f>+'[1]CALCULOS ISR Y TSS'!G140</f>
        <v>1976</v>
      </c>
      <c r="M51" s="13">
        <v>1128.7619999999999</v>
      </c>
      <c r="N51" s="13">
        <f>1715.46</f>
        <v>1715.46</v>
      </c>
      <c r="O51" s="13">
        <v>0</v>
      </c>
      <c r="P51" s="13">
        <v>200</v>
      </c>
      <c r="Q51" s="13">
        <v>7000</v>
      </c>
      <c r="R51" s="13">
        <f t="shared" si="0"/>
        <v>18060.182000000001</v>
      </c>
      <c r="S51" s="13">
        <f t="shared" si="1"/>
        <v>46939.817999999999</v>
      </c>
    </row>
    <row r="52" spans="2:19" s="4" customFormat="1" ht="20.100000000000001" customHeight="1" x14ac:dyDescent="0.2">
      <c r="B52" s="8">
        <v>42</v>
      </c>
      <c r="C52" s="15" t="s">
        <v>49</v>
      </c>
      <c r="D52" s="15" t="s">
        <v>13</v>
      </c>
      <c r="E52" s="15" t="s">
        <v>8</v>
      </c>
      <c r="F52" s="16" t="s">
        <v>330</v>
      </c>
      <c r="G52" s="30" t="s">
        <v>315</v>
      </c>
      <c r="H52" s="12">
        <v>25000</v>
      </c>
      <c r="I52" s="13">
        <v>0</v>
      </c>
      <c r="J52" s="13">
        <v>90</v>
      </c>
      <c r="K52" s="14">
        <f>+'[1]CALCULOS ISR Y TSS'!F144</f>
        <v>717.5</v>
      </c>
      <c r="L52" s="17">
        <f>+'[1]CALCULOS ISR Y TSS'!G144</f>
        <v>760</v>
      </c>
      <c r="M52" s="13">
        <v>0</v>
      </c>
      <c r="N52" s="13">
        <v>0</v>
      </c>
      <c r="O52" s="13">
        <v>0</v>
      </c>
      <c r="P52" s="13">
        <v>200</v>
      </c>
      <c r="Q52" s="13">
        <v>0</v>
      </c>
      <c r="R52" s="13">
        <f t="shared" si="0"/>
        <v>1767.5</v>
      </c>
      <c r="S52" s="13">
        <f t="shared" si="1"/>
        <v>23232.5</v>
      </c>
    </row>
    <row r="53" spans="2:19" s="4" customFormat="1" ht="20.100000000000001" customHeight="1" x14ac:dyDescent="0.2">
      <c r="B53" s="8">
        <v>43</v>
      </c>
      <c r="C53" s="15" t="s">
        <v>260</v>
      </c>
      <c r="D53" s="15" t="s">
        <v>48</v>
      </c>
      <c r="E53" s="15" t="s">
        <v>8</v>
      </c>
      <c r="F53" s="16" t="s">
        <v>330</v>
      </c>
      <c r="G53" s="30" t="s">
        <v>314</v>
      </c>
      <c r="H53" s="13">
        <v>65000</v>
      </c>
      <c r="I53" s="13">
        <v>4427.55</v>
      </c>
      <c r="J53" s="13">
        <v>50</v>
      </c>
      <c r="K53" s="14">
        <f>+'[1]CALCULOS ISR Y TSS'!F150</f>
        <v>1865.5</v>
      </c>
      <c r="L53" s="17">
        <f>+'[1]CALCULOS ISR Y TSS'!G150</f>
        <v>1976</v>
      </c>
      <c r="M53" s="13">
        <v>0</v>
      </c>
      <c r="N53" s="13">
        <v>0</v>
      </c>
      <c r="O53" s="13">
        <v>0</v>
      </c>
      <c r="P53" s="13">
        <v>200</v>
      </c>
      <c r="Q53" s="13">
        <v>0</v>
      </c>
      <c r="R53" s="13">
        <f t="shared" si="0"/>
        <v>8519.0499999999993</v>
      </c>
      <c r="S53" s="13">
        <f t="shared" si="1"/>
        <v>56480.95</v>
      </c>
    </row>
    <row r="54" spans="2:19" s="4" customFormat="1" ht="20.100000000000001" customHeight="1" x14ac:dyDescent="0.2">
      <c r="B54" s="8">
        <v>44</v>
      </c>
      <c r="C54" s="15" t="s">
        <v>50</v>
      </c>
      <c r="D54" s="15" t="s">
        <v>48</v>
      </c>
      <c r="E54" s="15" t="s">
        <v>8</v>
      </c>
      <c r="F54" s="16" t="s">
        <v>330</v>
      </c>
      <c r="G54" s="30" t="s">
        <v>314</v>
      </c>
      <c r="H54" s="12">
        <v>65000</v>
      </c>
      <c r="I54" s="13">
        <v>4427.55</v>
      </c>
      <c r="J54" s="13">
        <v>50</v>
      </c>
      <c r="K54" s="14">
        <f>+'[1]CALCULOS ISR Y TSS'!F163</f>
        <v>1865.5</v>
      </c>
      <c r="L54" s="17">
        <f>+'[1]CALCULOS ISR Y TSS'!G163</f>
        <v>1976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f t="shared" si="0"/>
        <v>8319.0499999999993</v>
      </c>
      <c r="S54" s="13">
        <f t="shared" si="1"/>
        <v>56680.95</v>
      </c>
    </row>
    <row r="55" spans="2:19" s="4" customFormat="1" ht="20.100000000000001" customHeight="1" x14ac:dyDescent="0.2">
      <c r="B55" s="8">
        <v>45</v>
      </c>
      <c r="C55" s="15" t="s">
        <v>277</v>
      </c>
      <c r="D55" s="15" t="s">
        <v>48</v>
      </c>
      <c r="E55" s="15" t="s">
        <v>8</v>
      </c>
      <c r="F55" s="16" t="s">
        <v>330</v>
      </c>
      <c r="G55" s="30" t="s">
        <v>314</v>
      </c>
      <c r="H55" s="12">
        <v>60000</v>
      </c>
      <c r="I55" s="13">
        <v>3486.65</v>
      </c>
      <c r="J55" s="13">
        <v>50</v>
      </c>
      <c r="K55" s="14">
        <f>+'[1]CALCULOS ISR Y TSS'!F179</f>
        <v>1722</v>
      </c>
      <c r="L55" s="17">
        <f>+'[1]CALCULOS ISR Y TSS'!G179</f>
        <v>1824</v>
      </c>
      <c r="M55" s="13">
        <v>4427.5450000000001</v>
      </c>
      <c r="N55" s="13">
        <v>0</v>
      </c>
      <c r="O55" s="13">
        <v>0</v>
      </c>
      <c r="P55" s="13">
        <v>0</v>
      </c>
      <c r="Q55" s="13">
        <v>0</v>
      </c>
      <c r="R55" s="13">
        <f t="shared" si="0"/>
        <v>11510.195</v>
      </c>
      <c r="S55" s="13">
        <f t="shared" si="1"/>
        <v>48489.805</v>
      </c>
    </row>
    <row r="56" spans="2:19" s="4" customFormat="1" ht="20.100000000000001" customHeight="1" x14ac:dyDescent="0.2">
      <c r="B56" s="8">
        <v>46</v>
      </c>
      <c r="C56" s="15" t="s">
        <v>329</v>
      </c>
      <c r="D56" s="15" t="s">
        <v>328</v>
      </c>
      <c r="E56" s="15" t="s">
        <v>8</v>
      </c>
      <c r="F56" s="16" t="s">
        <v>369</v>
      </c>
      <c r="G56" s="30" t="s">
        <v>314</v>
      </c>
      <c r="H56" s="12">
        <v>200000</v>
      </c>
      <c r="I56" s="13">
        <v>35677.15</v>
      </c>
      <c r="J56" s="13">
        <v>50</v>
      </c>
      <c r="K56" s="14">
        <f>+'[1]CALCULOS ISR Y TSS'!F192</f>
        <v>5740</v>
      </c>
      <c r="L56" s="17">
        <f>+'[1]CALCULOS ISR Y TSS'!G192</f>
        <v>5883.16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f t="shared" si="0"/>
        <v>47350.31</v>
      </c>
      <c r="S56" s="13">
        <f t="shared" si="1"/>
        <v>152649.69</v>
      </c>
    </row>
    <row r="57" spans="2:19" s="4" customFormat="1" ht="20.100000000000001" customHeight="1" x14ac:dyDescent="0.2">
      <c r="B57" s="8">
        <v>47</v>
      </c>
      <c r="C57" s="15" t="s">
        <v>327</v>
      </c>
      <c r="D57" s="15" t="s">
        <v>326</v>
      </c>
      <c r="E57" s="15" t="s">
        <v>8</v>
      </c>
      <c r="F57" s="16" t="s">
        <v>323</v>
      </c>
      <c r="G57" s="30" t="s">
        <v>314</v>
      </c>
      <c r="H57" s="12">
        <v>90000</v>
      </c>
      <c r="I57" s="13">
        <v>9753.19</v>
      </c>
      <c r="J57" s="13">
        <v>50</v>
      </c>
      <c r="K57" s="14">
        <f>+'[1]CALCULOS ISR Y TSS'!F197</f>
        <v>2583</v>
      </c>
      <c r="L57" s="17">
        <f>+'[1]CALCULOS ISR Y TSS'!G197</f>
        <v>2736</v>
      </c>
      <c r="M57" s="13">
        <v>759.22050000000002</v>
      </c>
      <c r="N57" s="13">
        <v>0</v>
      </c>
      <c r="O57" s="13">
        <v>0</v>
      </c>
      <c r="P57" s="13">
        <v>0</v>
      </c>
      <c r="Q57" s="13">
        <v>0</v>
      </c>
      <c r="R57" s="13">
        <f t="shared" si="0"/>
        <v>15881.4105</v>
      </c>
      <c r="S57" s="13">
        <f t="shared" si="1"/>
        <v>74118.589500000002</v>
      </c>
    </row>
    <row r="58" spans="2:19" s="4" customFormat="1" ht="20.100000000000001" customHeight="1" x14ac:dyDescent="0.2">
      <c r="B58" s="8">
        <v>48</v>
      </c>
      <c r="C58" s="15" t="s">
        <v>325</v>
      </c>
      <c r="D58" s="15" t="s">
        <v>74</v>
      </c>
      <c r="E58" s="15" t="s">
        <v>8</v>
      </c>
      <c r="F58" s="16" t="s">
        <v>323</v>
      </c>
      <c r="G58" s="30" t="s">
        <v>315</v>
      </c>
      <c r="H58" s="12">
        <v>55000</v>
      </c>
      <c r="I58" s="13">
        <v>2559.6799999999998</v>
      </c>
      <c r="J58" s="13">
        <v>50</v>
      </c>
      <c r="K58" s="14">
        <f>+'[1]CALCULOS ISR Y TSS'!F199</f>
        <v>1578.5</v>
      </c>
      <c r="L58" s="17">
        <f>+'[1]CALCULOS ISR Y TSS'!G199</f>
        <v>1672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f t="shared" si="0"/>
        <v>5860.18</v>
      </c>
      <c r="S58" s="13">
        <f t="shared" si="1"/>
        <v>49139.82</v>
      </c>
    </row>
    <row r="59" spans="2:19" s="4" customFormat="1" ht="20.100000000000001" customHeight="1" x14ac:dyDescent="0.2">
      <c r="B59" s="8">
        <v>49</v>
      </c>
      <c r="C59" s="15" t="s">
        <v>324</v>
      </c>
      <c r="D59" s="15" t="s">
        <v>121</v>
      </c>
      <c r="E59" s="15" t="s">
        <v>8</v>
      </c>
      <c r="F59" s="16" t="s">
        <v>323</v>
      </c>
      <c r="G59" s="30" t="s">
        <v>315</v>
      </c>
      <c r="H59" s="12">
        <v>30000</v>
      </c>
      <c r="I59" s="13">
        <v>0</v>
      </c>
      <c r="J59" s="13">
        <v>50</v>
      </c>
      <c r="K59" s="14">
        <f>+'[1]CALCULOS ISR Y TSS'!F205</f>
        <v>861</v>
      </c>
      <c r="L59" s="17">
        <f>+'[1]CALCULOS ISR Y TSS'!G205</f>
        <v>912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f t="shared" si="0"/>
        <v>1823</v>
      </c>
      <c r="S59" s="13">
        <f t="shared" si="1"/>
        <v>28177</v>
      </c>
    </row>
    <row r="60" spans="2:19" s="4" customFormat="1" ht="20.100000000000001" customHeight="1" x14ac:dyDescent="0.2">
      <c r="B60" s="8">
        <v>50</v>
      </c>
      <c r="C60" s="15" t="s">
        <v>370</v>
      </c>
      <c r="D60" s="15" t="s">
        <v>371</v>
      </c>
      <c r="E60" s="15" t="s">
        <v>8</v>
      </c>
      <c r="F60" s="16" t="s">
        <v>372</v>
      </c>
      <c r="G60" s="30" t="s">
        <v>314</v>
      </c>
      <c r="H60" s="12">
        <v>200000</v>
      </c>
      <c r="I60" s="13">
        <v>35677.15</v>
      </c>
      <c r="J60" s="13">
        <v>50</v>
      </c>
      <c r="K60" s="14">
        <f>+'[1]CALCULOS ISR Y TSS'!F211</f>
        <v>5740</v>
      </c>
      <c r="L60" s="17">
        <f>+'[1]CALCULOS ISR Y TSS'!G211</f>
        <v>5883.16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f t="shared" si="0"/>
        <v>47350.31</v>
      </c>
      <c r="S60" s="13">
        <f t="shared" si="1"/>
        <v>152649.69</v>
      </c>
    </row>
    <row r="61" spans="2:19" s="4" customFormat="1" ht="20.100000000000001" customHeight="1" x14ac:dyDescent="0.2">
      <c r="B61" s="8">
        <v>51</v>
      </c>
      <c r="C61" s="10" t="s">
        <v>60</v>
      </c>
      <c r="D61" s="10" t="s">
        <v>61</v>
      </c>
      <c r="E61" s="11" t="s">
        <v>8</v>
      </c>
      <c r="F61" s="10" t="s">
        <v>372</v>
      </c>
      <c r="G61" s="31" t="s">
        <v>314</v>
      </c>
      <c r="H61" s="12">
        <v>70000</v>
      </c>
      <c r="I61" s="14">
        <v>5368.45</v>
      </c>
      <c r="J61" s="13">
        <v>50</v>
      </c>
      <c r="K61" s="14">
        <f>+'[1]CALCULOS ISR Y TSS'!F68</f>
        <v>2009</v>
      </c>
      <c r="L61" s="17">
        <f>+'[1]CALCULOS ISR Y TSS'!G68</f>
        <v>2128</v>
      </c>
      <c r="M61" s="13">
        <v>23405.217499999995</v>
      </c>
      <c r="N61" s="13">
        <v>0</v>
      </c>
      <c r="O61" s="13">
        <v>0</v>
      </c>
      <c r="P61" s="13">
        <v>0</v>
      </c>
      <c r="Q61" s="13">
        <v>0</v>
      </c>
      <c r="R61" s="13">
        <f t="shared" si="0"/>
        <v>32960.667499999996</v>
      </c>
      <c r="S61" s="13">
        <f t="shared" si="1"/>
        <v>37039.332500000004</v>
      </c>
    </row>
    <row r="62" spans="2:19" s="4" customFormat="1" ht="20.100000000000001" customHeight="1" x14ac:dyDescent="0.2">
      <c r="B62" s="8">
        <v>52</v>
      </c>
      <c r="C62" s="15" t="s">
        <v>217</v>
      </c>
      <c r="D62" s="15" t="s">
        <v>32</v>
      </c>
      <c r="E62" s="15" t="s">
        <v>8</v>
      </c>
      <c r="F62" s="16" t="s">
        <v>372</v>
      </c>
      <c r="G62" s="30" t="s">
        <v>314</v>
      </c>
      <c r="H62" s="12">
        <v>65000</v>
      </c>
      <c r="I62" s="13">
        <v>4427.55</v>
      </c>
      <c r="J62" s="13">
        <v>50</v>
      </c>
      <c r="K62" s="14">
        <f>+'[1]CALCULOS ISR Y TSS'!F91</f>
        <v>1865.5</v>
      </c>
      <c r="L62" s="17">
        <f>+'[1]CALCULOS ISR Y TSS'!G91</f>
        <v>1976</v>
      </c>
      <c r="M62" s="13">
        <v>2216.0219999999999</v>
      </c>
      <c r="N62" s="13">
        <v>0</v>
      </c>
      <c r="O62" s="13">
        <v>0</v>
      </c>
      <c r="P62" s="13">
        <v>200</v>
      </c>
      <c r="Q62" s="13">
        <v>0</v>
      </c>
      <c r="R62" s="13">
        <f t="shared" si="0"/>
        <v>10735.072</v>
      </c>
      <c r="S62" s="13">
        <f t="shared" si="1"/>
        <v>54264.928</v>
      </c>
    </row>
    <row r="63" spans="2:19" s="4" customFormat="1" ht="20.100000000000001" customHeight="1" x14ac:dyDescent="0.2">
      <c r="B63" s="8">
        <v>53</v>
      </c>
      <c r="C63" s="15" t="s">
        <v>146</v>
      </c>
      <c r="D63" s="15" t="s">
        <v>32</v>
      </c>
      <c r="E63" s="15" t="s">
        <v>8</v>
      </c>
      <c r="F63" s="16" t="s">
        <v>372</v>
      </c>
      <c r="G63" s="30" t="s">
        <v>314</v>
      </c>
      <c r="H63" s="12">
        <v>85000</v>
      </c>
      <c r="I63" s="13">
        <v>8577.06</v>
      </c>
      <c r="J63" s="13">
        <v>50</v>
      </c>
      <c r="K63" s="14">
        <f>+'[1]CALCULOS ISR Y TSS'!F111</f>
        <v>2439.5</v>
      </c>
      <c r="L63" s="17">
        <f>+'[1]CALCULOS ISR Y TSS'!G111</f>
        <v>2584</v>
      </c>
      <c r="M63" s="13">
        <v>0</v>
      </c>
      <c r="N63" s="13">
        <v>0</v>
      </c>
      <c r="O63" s="13">
        <v>0</v>
      </c>
      <c r="P63" s="13">
        <v>200</v>
      </c>
      <c r="Q63" s="13">
        <v>20723.560000000001</v>
      </c>
      <c r="R63" s="13">
        <f t="shared" si="0"/>
        <v>34574.120000000003</v>
      </c>
      <c r="S63" s="13">
        <f t="shared" si="1"/>
        <v>50425.88</v>
      </c>
    </row>
    <row r="64" spans="2:19" s="4" customFormat="1" ht="20.100000000000001" customHeight="1" x14ac:dyDescent="0.2">
      <c r="B64" s="8">
        <v>54</v>
      </c>
      <c r="C64" s="15" t="s">
        <v>62</v>
      </c>
      <c r="D64" s="15" t="s">
        <v>32</v>
      </c>
      <c r="E64" s="15" t="s">
        <v>8</v>
      </c>
      <c r="F64" s="16" t="s">
        <v>373</v>
      </c>
      <c r="G64" s="30" t="s">
        <v>315</v>
      </c>
      <c r="H64" s="12">
        <v>65000</v>
      </c>
      <c r="I64" s="13">
        <v>4427.55</v>
      </c>
      <c r="J64" s="13">
        <v>50</v>
      </c>
      <c r="K64" s="14">
        <f>+'[1]CALCULOS ISR Y TSS'!F117</f>
        <v>1865.5</v>
      </c>
      <c r="L64" s="17">
        <f>+'[1]CALCULOS ISR Y TSS'!G117</f>
        <v>1976</v>
      </c>
      <c r="M64" s="13">
        <v>0</v>
      </c>
      <c r="N64" s="13">
        <v>0</v>
      </c>
      <c r="O64" s="13">
        <v>0</v>
      </c>
      <c r="P64" s="13">
        <v>200</v>
      </c>
      <c r="Q64" s="13">
        <v>0</v>
      </c>
      <c r="R64" s="13">
        <f t="shared" si="0"/>
        <v>8519.0499999999993</v>
      </c>
      <c r="S64" s="13">
        <f t="shared" si="1"/>
        <v>56480.95</v>
      </c>
    </row>
    <row r="65" spans="2:19" s="4" customFormat="1" ht="20.100000000000001" customHeight="1" x14ac:dyDescent="0.2">
      <c r="B65" s="8">
        <v>55</v>
      </c>
      <c r="C65" s="15" t="s">
        <v>322</v>
      </c>
      <c r="D65" s="15" t="s">
        <v>321</v>
      </c>
      <c r="E65" s="15" t="s">
        <v>8</v>
      </c>
      <c r="F65" s="16" t="s">
        <v>34</v>
      </c>
      <c r="G65" s="30" t="s">
        <v>315</v>
      </c>
      <c r="H65" s="12">
        <v>170000</v>
      </c>
      <c r="I65" s="13">
        <v>28571.19</v>
      </c>
      <c r="J65" s="13">
        <v>50</v>
      </c>
      <c r="K65" s="14">
        <f>+'[1]CALCULOS ISR Y TSS'!F207</f>
        <v>4879</v>
      </c>
      <c r="L65" s="17">
        <f>+'[1]CALCULOS ISR Y TSS'!G207</f>
        <v>5168</v>
      </c>
      <c r="M65" s="13">
        <v>1518.441</v>
      </c>
      <c r="N65" s="13">
        <v>0</v>
      </c>
      <c r="O65" s="13">
        <v>0</v>
      </c>
      <c r="P65" s="13">
        <v>0</v>
      </c>
      <c r="Q65" s="13">
        <v>0</v>
      </c>
      <c r="R65" s="13">
        <f t="shared" si="0"/>
        <v>40186.631000000001</v>
      </c>
      <c r="S65" s="13">
        <f t="shared" si="1"/>
        <v>129813.36900000001</v>
      </c>
    </row>
    <row r="66" spans="2:19" s="4" customFormat="1" ht="20.100000000000001" customHeight="1" x14ac:dyDescent="0.2">
      <c r="B66" s="8">
        <v>56</v>
      </c>
      <c r="C66" s="10" t="s">
        <v>153</v>
      </c>
      <c r="D66" s="10" t="s">
        <v>15</v>
      </c>
      <c r="E66" s="11" t="s">
        <v>11</v>
      </c>
      <c r="F66" s="10" t="s">
        <v>34</v>
      </c>
      <c r="G66" s="31" t="s">
        <v>314</v>
      </c>
      <c r="H66" s="12">
        <v>55000</v>
      </c>
      <c r="I66" s="14">
        <v>2302.36</v>
      </c>
      <c r="J66" s="13">
        <v>170</v>
      </c>
      <c r="K66" s="14">
        <f>+'[1]CALCULOS ISR Y TSS'!F15</f>
        <v>1578.5</v>
      </c>
      <c r="L66" s="17">
        <f>+'[1]CALCULOS ISR Y TSS'!G15</f>
        <v>1672</v>
      </c>
      <c r="M66" s="13">
        <v>564.38099999999997</v>
      </c>
      <c r="N66" s="13">
        <f>1715.46</f>
        <v>1715.46</v>
      </c>
      <c r="O66" s="13">
        <v>4914.79</v>
      </c>
      <c r="P66" s="13">
        <v>200</v>
      </c>
      <c r="Q66" s="13">
        <v>17236.059999999998</v>
      </c>
      <c r="R66" s="13">
        <f t="shared" si="0"/>
        <v>30353.550999999999</v>
      </c>
      <c r="S66" s="13">
        <f t="shared" si="1"/>
        <v>24646.449000000001</v>
      </c>
    </row>
    <row r="67" spans="2:19" s="4" customFormat="1" ht="20.100000000000001" customHeight="1" x14ac:dyDescent="0.2">
      <c r="B67" s="8">
        <v>57</v>
      </c>
      <c r="C67" s="15" t="s">
        <v>35</v>
      </c>
      <c r="D67" s="15" t="s">
        <v>36</v>
      </c>
      <c r="E67" s="15" t="s">
        <v>8</v>
      </c>
      <c r="F67" s="16" t="s">
        <v>34</v>
      </c>
      <c r="G67" s="30" t="s">
        <v>315</v>
      </c>
      <c r="H67" s="12">
        <v>25000</v>
      </c>
      <c r="I67" s="13">
        <v>0</v>
      </c>
      <c r="J67" s="13">
        <v>50</v>
      </c>
      <c r="K67" s="14">
        <f>+'[1]CALCULOS ISR Y TSS'!F107</f>
        <v>717.5</v>
      </c>
      <c r="L67" s="17">
        <f>+'[1]CALCULOS ISR Y TSS'!G107</f>
        <v>760</v>
      </c>
      <c r="M67" s="13">
        <v>0</v>
      </c>
      <c r="N67" s="13">
        <v>0</v>
      </c>
      <c r="O67" s="13">
        <v>0</v>
      </c>
      <c r="P67" s="13">
        <v>0</v>
      </c>
      <c r="Q67" s="13">
        <v>5019.05</v>
      </c>
      <c r="R67" s="13">
        <f t="shared" si="0"/>
        <v>6546.55</v>
      </c>
      <c r="S67" s="13">
        <f t="shared" si="1"/>
        <v>18453.45</v>
      </c>
    </row>
    <row r="68" spans="2:19" s="4" customFormat="1" ht="20.100000000000001" customHeight="1" x14ac:dyDescent="0.2">
      <c r="B68" s="8">
        <v>58</v>
      </c>
      <c r="C68" s="16" t="s">
        <v>42</v>
      </c>
      <c r="D68" s="16" t="s">
        <v>284</v>
      </c>
      <c r="E68" s="15" t="s">
        <v>8</v>
      </c>
      <c r="F68" s="16" t="s">
        <v>34</v>
      </c>
      <c r="G68" s="30" t="s">
        <v>314</v>
      </c>
      <c r="H68" s="13">
        <v>55000</v>
      </c>
      <c r="I68" s="14">
        <v>2302.36</v>
      </c>
      <c r="J68" s="13">
        <v>50</v>
      </c>
      <c r="K68" s="14">
        <f>+'[1]CALCULOS ISR Y TSS'!F166</f>
        <v>1578.5</v>
      </c>
      <c r="L68" s="17">
        <f>+'[1]CALCULOS ISR Y TSS'!G166</f>
        <v>1672</v>
      </c>
      <c r="M68" s="13">
        <v>0</v>
      </c>
      <c r="N68" s="13">
        <f>1715.46</f>
        <v>1715.46</v>
      </c>
      <c r="O68" s="13">
        <v>0</v>
      </c>
      <c r="P68" s="13">
        <v>200</v>
      </c>
      <c r="Q68" s="13">
        <v>0</v>
      </c>
      <c r="R68" s="13">
        <f t="shared" si="0"/>
        <v>7518.3200000000006</v>
      </c>
      <c r="S68" s="13">
        <f t="shared" si="1"/>
        <v>47481.68</v>
      </c>
    </row>
    <row r="69" spans="2:19" s="4" customFormat="1" ht="20.100000000000001" customHeight="1" x14ac:dyDescent="0.2">
      <c r="B69" s="8">
        <v>59</v>
      </c>
      <c r="C69" s="15" t="s">
        <v>267</v>
      </c>
      <c r="D69" s="15" t="s">
        <v>40</v>
      </c>
      <c r="E69" s="15" t="s">
        <v>8</v>
      </c>
      <c r="F69" s="16" t="s">
        <v>34</v>
      </c>
      <c r="G69" s="30" t="s">
        <v>314</v>
      </c>
      <c r="H69" s="12">
        <v>30000</v>
      </c>
      <c r="I69" s="13">
        <v>0</v>
      </c>
      <c r="J69" s="13">
        <v>50</v>
      </c>
      <c r="K69" s="14">
        <f>+'[1]CALCULOS ISR Y TSS'!F170</f>
        <v>861</v>
      </c>
      <c r="L69" s="17">
        <f>+'[1]CALCULOS ISR Y TSS'!G170</f>
        <v>912</v>
      </c>
      <c r="M69" s="13">
        <v>0</v>
      </c>
      <c r="N69" s="13">
        <v>0</v>
      </c>
      <c r="O69" s="13">
        <v>0</v>
      </c>
      <c r="P69" s="13">
        <v>200</v>
      </c>
      <c r="Q69" s="13">
        <v>2000</v>
      </c>
      <c r="R69" s="13">
        <f t="shared" si="0"/>
        <v>4023</v>
      </c>
      <c r="S69" s="13">
        <f t="shared" si="1"/>
        <v>25977</v>
      </c>
    </row>
    <row r="70" spans="2:19" s="4" customFormat="1" ht="20.100000000000001" customHeight="1" x14ac:dyDescent="0.2">
      <c r="B70" s="8">
        <v>60</v>
      </c>
      <c r="C70" s="15" t="s">
        <v>269</v>
      </c>
      <c r="D70" s="15" t="s">
        <v>270</v>
      </c>
      <c r="E70" s="15" t="s">
        <v>8</v>
      </c>
      <c r="F70" s="16" t="s">
        <v>34</v>
      </c>
      <c r="G70" s="30" t="s">
        <v>314</v>
      </c>
      <c r="H70" s="12">
        <v>30000</v>
      </c>
      <c r="I70" s="14">
        <v>0</v>
      </c>
      <c r="J70" s="13">
        <v>50</v>
      </c>
      <c r="K70" s="14">
        <f>+'[1]CALCULOS ISR Y TSS'!F172</f>
        <v>861</v>
      </c>
      <c r="L70" s="17">
        <f>+'[1]CALCULOS ISR Y TSS'!G172</f>
        <v>912</v>
      </c>
      <c r="M70" s="13">
        <v>0</v>
      </c>
      <c r="N70" s="13">
        <f>1715.46</f>
        <v>1715.46</v>
      </c>
      <c r="O70" s="13">
        <v>0</v>
      </c>
      <c r="P70" s="13">
        <v>200</v>
      </c>
      <c r="Q70" s="13">
        <v>0</v>
      </c>
      <c r="R70" s="13">
        <f t="shared" si="0"/>
        <v>3738.46</v>
      </c>
      <c r="S70" s="13">
        <f t="shared" si="1"/>
        <v>26261.54</v>
      </c>
    </row>
    <row r="71" spans="2:19" s="4" customFormat="1" ht="20.100000000000001" customHeight="1" x14ac:dyDescent="0.2">
      <c r="B71" s="8">
        <v>61</v>
      </c>
      <c r="C71" s="15" t="s">
        <v>275</v>
      </c>
      <c r="D71" s="15" t="s">
        <v>270</v>
      </c>
      <c r="E71" s="15" t="s">
        <v>8</v>
      </c>
      <c r="F71" s="16" t="s">
        <v>34</v>
      </c>
      <c r="G71" s="30" t="s">
        <v>314</v>
      </c>
      <c r="H71" s="12">
        <v>30000</v>
      </c>
      <c r="I71" s="13">
        <v>0</v>
      </c>
      <c r="J71" s="13">
        <v>50</v>
      </c>
      <c r="K71" s="14">
        <f>+'[1]CALCULOS ISR Y TSS'!F176</f>
        <v>861</v>
      </c>
      <c r="L71" s="17">
        <f>+'[1]CALCULOS ISR Y TSS'!G176</f>
        <v>912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 t="shared" si="0"/>
        <v>1823</v>
      </c>
      <c r="S71" s="13">
        <f t="shared" si="1"/>
        <v>28177</v>
      </c>
    </row>
    <row r="72" spans="2:19" s="4" customFormat="1" ht="20.100000000000001" customHeight="1" x14ac:dyDescent="0.2">
      <c r="B72" s="8">
        <v>62</v>
      </c>
      <c r="C72" s="15" t="s">
        <v>320</v>
      </c>
      <c r="D72" s="15" t="s">
        <v>319</v>
      </c>
      <c r="E72" s="15" t="s">
        <v>8</v>
      </c>
      <c r="F72" s="16" t="s">
        <v>318</v>
      </c>
      <c r="G72" s="30" t="s">
        <v>315</v>
      </c>
      <c r="H72" s="12">
        <v>170000</v>
      </c>
      <c r="I72" s="13">
        <v>28571.19</v>
      </c>
      <c r="J72" s="13">
        <v>50</v>
      </c>
      <c r="K72" s="14">
        <f>+'[1]CALCULOS ISR Y TSS'!F206</f>
        <v>4879</v>
      </c>
      <c r="L72" s="17">
        <f>+'[1]CALCULOS ISR Y TSS'!G206</f>
        <v>5168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f t="shared" si="0"/>
        <v>38668.19</v>
      </c>
      <c r="S72" s="13">
        <f t="shared" si="1"/>
        <v>131331.81</v>
      </c>
    </row>
    <row r="73" spans="2:19" s="4" customFormat="1" ht="20.100000000000001" customHeight="1" x14ac:dyDescent="0.2">
      <c r="B73" s="8">
        <v>63</v>
      </c>
      <c r="C73" s="10" t="s">
        <v>64</v>
      </c>
      <c r="D73" s="10" t="s">
        <v>65</v>
      </c>
      <c r="E73" s="11" t="s">
        <v>11</v>
      </c>
      <c r="F73" s="10" t="s">
        <v>318</v>
      </c>
      <c r="G73" s="31" t="s">
        <v>314</v>
      </c>
      <c r="H73" s="12">
        <v>85000</v>
      </c>
      <c r="I73" s="13">
        <v>8577.06</v>
      </c>
      <c r="J73" s="13">
        <v>50</v>
      </c>
      <c r="K73" s="14">
        <f>+'[1]CALCULOS ISR Y TSS'!F47</f>
        <v>2439.5</v>
      </c>
      <c r="L73" s="17">
        <f>+'[1]CALCULOS ISR Y TSS'!G47</f>
        <v>2584</v>
      </c>
      <c r="M73" s="13">
        <v>1693.1429999999998</v>
      </c>
      <c r="N73" s="13">
        <v>0</v>
      </c>
      <c r="O73" s="13">
        <v>0</v>
      </c>
      <c r="P73" s="13">
        <v>200</v>
      </c>
      <c r="Q73" s="13">
        <v>6422.86</v>
      </c>
      <c r="R73" s="13">
        <f t="shared" si="0"/>
        <v>21966.562999999998</v>
      </c>
      <c r="S73" s="13">
        <f t="shared" si="1"/>
        <v>63033.437000000005</v>
      </c>
    </row>
    <row r="74" spans="2:19" s="4" customFormat="1" ht="20.100000000000001" customHeight="1" x14ac:dyDescent="0.2">
      <c r="B74" s="8">
        <v>64</v>
      </c>
      <c r="C74" s="10" t="s">
        <v>182</v>
      </c>
      <c r="D74" s="10" t="s">
        <v>65</v>
      </c>
      <c r="E74" s="11" t="s">
        <v>11</v>
      </c>
      <c r="F74" s="10" t="s">
        <v>318</v>
      </c>
      <c r="G74" s="31" t="s">
        <v>314</v>
      </c>
      <c r="H74" s="12">
        <v>85000</v>
      </c>
      <c r="I74" s="14">
        <v>8148.2</v>
      </c>
      <c r="J74" s="13">
        <v>130</v>
      </c>
      <c r="K74" s="14">
        <f>+'[1]CALCULOS ISR Y TSS'!F50</f>
        <v>2439.5</v>
      </c>
      <c r="L74" s="17">
        <f>+'[1]CALCULOS ISR Y TSS'!G50</f>
        <v>2584</v>
      </c>
      <c r="M74" s="13">
        <v>1128.7619999999999</v>
      </c>
      <c r="N74" s="13">
        <f>1715.46</f>
        <v>1715.46</v>
      </c>
      <c r="O74" s="13">
        <v>0</v>
      </c>
      <c r="P74" s="13">
        <v>200</v>
      </c>
      <c r="Q74" s="13">
        <v>7279.48</v>
      </c>
      <c r="R74" s="13">
        <f t="shared" si="0"/>
        <v>23625.402000000002</v>
      </c>
      <c r="S74" s="13">
        <f t="shared" si="1"/>
        <v>61374.597999999998</v>
      </c>
    </row>
    <row r="75" spans="2:19" s="4" customFormat="1" ht="20.100000000000001" customHeight="1" x14ac:dyDescent="0.2">
      <c r="B75" s="8">
        <v>65</v>
      </c>
      <c r="C75" s="18" t="s">
        <v>203</v>
      </c>
      <c r="D75" s="11" t="s">
        <v>65</v>
      </c>
      <c r="E75" s="11" t="s">
        <v>8</v>
      </c>
      <c r="F75" s="10" t="s">
        <v>318</v>
      </c>
      <c r="G75" s="31" t="s">
        <v>314</v>
      </c>
      <c r="H75" s="12">
        <v>65000</v>
      </c>
      <c r="I75" s="13">
        <v>4427.55</v>
      </c>
      <c r="J75" s="13">
        <v>50</v>
      </c>
      <c r="K75" s="14">
        <f>+'[1]CALCULOS ISR Y TSS'!F74</f>
        <v>1865.5</v>
      </c>
      <c r="L75" s="17">
        <f>+'[1]CALCULOS ISR Y TSS'!G74</f>
        <v>1976</v>
      </c>
      <c r="M75" s="13">
        <v>0</v>
      </c>
      <c r="N75" s="13">
        <v>0</v>
      </c>
      <c r="O75" s="13">
        <v>0</v>
      </c>
      <c r="P75" s="13">
        <v>200</v>
      </c>
      <c r="Q75" s="13">
        <v>7992.41</v>
      </c>
      <c r="R75" s="13">
        <f t="shared" ref="R75:R138" si="2">SUM(I75:Q75)</f>
        <v>16511.46</v>
      </c>
      <c r="S75" s="13">
        <f t="shared" ref="S75:S138" si="3">+H75-R75</f>
        <v>48488.54</v>
      </c>
    </row>
    <row r="76" spans="2:19" s="4" customFormat="1" ht="20.100000000000001" customHeight="1" x14ac:dyDescent="0.2">
      <c r="B76" s="8">
        <v>66</v>
      </c>
      <c r="C76" s="15" t="s">
        <v>66</v>
      </c>
      <c r="D76" s="15" t="s">
        <v>65</v>
      </c>
      <c r="E76" s="15" t="s">
        <v>8</v>
      </c>
      <c r="F76" s="16" t="s">
        <v>318</v>
      </c>
      <c r="G76" s="30" t="s">
        <v>314</v>
      </c>
      <c r="H76" s="12">
        <v>65000</v>
      </c>
      <c r="I76" s="13">
        <v>4427.55</v>
      </c>
      <c r="J76" s="13">
        <v>50</v>
      </c>
      <c r="K76" s="14">
        <f>+'[1]CALCULOS ISR Y TSS'!F122</f>
        <v>1865.5</v>
      </c>
      <c r="L76" s="17">
        <f>+'[1]CALCULOS ISR Y TSS'!G122</f>
        <v>1976</v>
      </c>
      <c r="M76" s="13">
        <v>0</v>
      </c>
      <c r="N76" s="13">
        <v>0</v>
      </c>
      <c r="O76" s="13">
        <v>0</v>
      </c>
      <c r="P76" s="13">
        <v>200</v>
      </c>
      <c r="Q76" s="13">
        <v>4500</v>
      </c>
      <c r="R76" s="13">
        <f t="shared" si="2"/>
        <v>13019.05</v>
      </c>
      <c r="S76" s="13">
        <f t="shared" si="3"/>
        <v>51980.95</v>
      </c>
    </row>
    <row r="77" spans="2:19" s="4" customFormat="1" ht="20.100000000000001" customHeight="1" x14ac:dyDescent="0.2">
      <c r="B77" s="8">
        <v>67</v>
      </c>
      <c r="C77" s="15" t="s">
        <v>110</v>
      </c>
      <c r="D77" s="15" t="s">
        <v>40</v>
      </c>
      <c r="E77" s="15" t="s">
        <v>8</v>
      </c>
      <c r="F77" s="16" t="s">
        <v>318</v>
      </c>
      <c r="G77" s="30" t="s">
        <v>314</v>
      </c>
      <c r="H77" s="12">
        <v>32000</v>
      </c>
      <c r="I77" s="13">
        <v>0</v>
      </c>
      <c r="J77" s="13">
        <v>50</v>
      </c>
      <c r="K77" s="14">
        <f>+'[1]CALCULOS ISR Y TSS'!F135</f>
        <v>918.4</v>
      </c>
      <c r="L77" s="17">
        <f>+'[1]CALCULOS ISR Y TSS'!G135</f>
        <v>972.8</v>
      </c>
      <c r="M77" s="13">
        <v>825.82050000000004</v>
      </c>
      <c r="N77" s="13">
        <v>0</v>
      </c>
      <c r="O77" s="13">
        <v>0</v>
      </c>
      <c r="P77" s="13">
        <v>200</v>
      </c>
      <c r="Q77" s="13">
        <v>1500</v>
      </c>
      <c r="R77" s="13">
        <f t="shared" si="2"/>
        <v>4467.0204999999996</v>
      </c>
      <c r="S77" s="13">
        <f t="shared" si="3"/>
        <v>27532.979500000001</v>
      </c>
    </row>
    <row r="78" spans="2:19" s="4" customFormat="1" ht="20.100000000000001" customHeight="1" x14ac:dyDescent="0.2">
      <c r="B78" s="8">
        <v>68</v>
      </c>
      <c r="C78" s="15" t="s">
        <v>272</v>
      </c>
      <c r="D78" s="15" t="s">
        <v>65</v>
      </c>
      <c r="E78" s="15" t="s">
        <v>8</v>
      </c>
      <c r="F78" s="10" t="s">
        <v>318</v>
      </c>
      <c r="G78" s="30" t="s">
        <v>314</v>
      </c>
      <c r="H78" s="13">
        <v>65000</v>
      </c>
      <c r="I78" s="13">
        <v>4427.55</v>
      </c>
      <c r="J78" s="13">
        <v>50</v>
      </c>
      <c r="K78" s="14">
        <f>+'[1]CALCULOS ISR Y TSS'!F174</f>
        <v>1865.5</v>
      </c>
      <c r="L78" s="17">
        <f>+'[1]CALCULOS ISR Y TSS'!G174</f>
        <v>1976</v>
      </c>
      <c r="M78" s="13">
        <v>7888.8425000000007</v>
      </c>
      <c r="N78" s="13">
        <v>0</v>
      </c>
      <c r="O78" s="13">
        <v>0</v>
      </c>
      <c r="P78" s="13">
        <v>200</v>
      </c>
      <c r="Q78" s="13">
        <v>8496.2099999999991</v>
      </c>
      <c r="R78" s="13">
        <f t="shared" si="2"/>
        <v>24904.102500000001</v>
      </c>
      <c r="S78" s="13">
        <f t="shared" si="3"/>
        <v>40095.897499999999</v>
      </c>
    </row>
    <row r="79" spans="2:19" s="4" customFormat="1" ht="20.100000000000001" customHeight="1" x14ac:dyDescent="0.2">
      <c r="B79" s="8">
        <v>69</v>
      </c>
      <c r="C79" s="15" t="s">
        <v>232</v>
      </c>
      <c r="D79" s="15" t="s">
        <v>233</v>
      </c>
      <c r="E79" s="15" t="s">
        <v>8</v>
      </c>
      <c r="F79" s="16" t="s">
        <v>211</v>
      </c>
      <c r="G79" s="30" t="s">
        <v>315</v>
      </c>
      <c r="H79" s="12">
        <v>170000</v>
      </c>
      <c r="I79" s="13">
        <v>28571.19</v>
      </c>
      <c r="J79" s="13">
        <v>50</v>
      </c>
      <c r="K79" s="14">
        <f>+'[1]CALCULOS ISR Y TSS'!F104</f>
        <v>4879</v>
      </c>
      <c r="L79" s="17">
        <f>+'[1]CALCULOS ISR Y TSS'!G104</f>
        <v>5168</v>
      </c>
      <c r="M79" s="13">
        <v>0</v>
      </c>
      <c r="N79" s="13">
        <v>0</v>
      </c>
      <c r="O79" s="13">
        <v>0</v>
      </c>
      <c r="P79" s="13">
        <v>200</v>
      </c>
      <c r="Q79" s="13">
        <v>0</v>
      </c>
      <c r="R79" s="13">
        <f t="shared" si="2"/>
        <v>38868.19</v>
      </c>
      <c r="S79" s="13">
        <f t="shared" si="3"/>
        <v>131131.81</v>
      </c>
    </row>
    <row r="80" spans="2:19" s="4" customFormat="1" ht="20.100000000000001" customHeight="1" x14ac:dyDescent="0.2">
      <c r="B80" s="8">
        <v>70</v>
      </c>
      <c r="C80" s="10" t="s">
        <v>162</v>
      </c>
      <c r="D80" s="10" t="s">
        <v>53</v>
      </c>
      <c r="E80" s="11" t="s">
        <v>8</v>
      </c>
      <c r="F80" s="10" t="s">
        <v>163</v>
      </c>
      <c r="G80" s="31" t="s">
        <v>315</v>
      </c>
      <c r="H80" s="12">
        <v>42000</v>
      </c>
      <c r="I80" s="13">
        <v>724.92</v>
      </c>
      <c r="J80" s="13">
        <v>90</v>
      </c>
      <c r="K80" s="14">
        <f>+'[1]CALCULOS ISR Y TSS'!F27</f>
        <v>1205.4000000000001</v>
      </c>
      <c r="L80" s="17">
        <f>+'[1]CALCULOS ISR Y TSS'!G27</f>
        <v>1276.8</v>
      </c>
      <c r="M80" s="13">
        <v>0</v>
      </c>
      <c r="N80" s="13">
        <v>0</v>
      </c>
      <c r="O80" s="13">
        <v>0</v>
      </c>
      <c r="P80" s="13">
        <v>200</v>
      </c>
      <c r="Q80" s="13">
        <v>1000</v>
      </c>
      <c r="R80" s="13">
        <f t="shared" si="2"/>
        <v>4497.12</v>
      </c>
      <c r="S80" s="13">
        <f t="shared" si="3"/>
        <v>37502.879999999997</v>
      </c>
    </row>
    <row r="81" spans="2:19" s="4" customFormat="1" ht="20.100000000000001" customHeight="1" x14ac:dyDescent="0.2">
      <c r="B81" s="8">
        <v>71</v>
      </c>
      <c r="C81" s="10" t="s">
        <v>167</v>
      </c>
      <c r="D81" s="10" t="s">
        <v>53</v>
      </c>
      <c r="E81" s="11" t="s">
        <v>11</v>
      </c>
      <c r="F81" s="10" t="s">
        <v>163</v>
      </c>
      <c r="G81" s="31" t="s">
        <v>315</v>
      </c>
      <c r="H81" s="12">
        <v>47000</v>
      </c>
      <c r="I81" s="14">
        <v>1173.28</v>
      </c>
      <c r="J81" s="13">
        <v>130</v>
      </c>
      <c r="K81" s="14">
        <f>+'[1]CALCULOS ISR Y TSS'!F31</f>
        <v>1348.9</v>
      </c>
      <c r="L81" s="17">
        <f>+'[1]CALCULOS ISR Y TSS'!G31</f>
        <v>1428.8</v>
      </c>
      <c r="M81" s="13">
        <v>1693.1429999999998</v>
      </c>
      <c r="N81" s="13">
        <f>1715.46</f>
        <v>1715.46</v>
      </c>
      <c r="O81" s="13">
        <v>0</v>
      </c>
      <c r="P81" s="13">
        <v>200</v>
      </c>
      <c r="Q81" s="13">
        <v>14295.15</v>
      </c>
      <c r="R81" s="13">
        <f t="shared" si="2"/>
        <v>21984.733</v>
      </c>
      <c r="S81" s="13">
        <f t="shared" si="3"/>
        <v>25015.267</v>
      </c>
    </row>
    <row r="82" spans="2:19" s="4" customFormat="1" ht="20.100000000000001" customHeight="1" x14ac:dyDescent="0.2">
      <c r="B82" s="8">
        <v>72</v>
      </c>
      <c r="C82" s="10" t="s">
        <v>193</v>
      </c>
      <c r="D82" s="10" t="s">
        <v>285</v>
      </c>
      <c r="E82" s="11" t="s">
        <v>8</v>
      </c>
      <c r="F82" s="10" t="s">
        <v>163</v>
      </c>
      <c r="G82" s="31" t="s">
        <v>315</v>
      </c>
      <c r="H82" s="12">
        <v>100000</v>
      </c>
      <c r="I82" s="14">
        <v>11676.57</v>
      </c>
      <c r="J82" s="13">
        <v>90</v>
      </c>
      <c r="K82" s="14">
        <f>+'[1]CALCULOS ISR Y TSS'!F61</f>
        <v>2870</v>
      </c>
      <c r="L82" s="17">
        <f>+'[1]CALCULOS ISR Y TSS'!G61</f>
        <v>3040</v>
      </c>
      <c r="M82" s="13">
        <v>2518.9634999999998</v>
      </c>
      <c r="N82" s="13">
        <f>1715.46</f>
        <v>1715.46</v>
      </c>
      <c r="O82" s="13">
        <v>0</v>
      </c>
      <c r="P82" s="13">
        <v>200</v>
      </c>
      <c r="Q82" s="13">
        <v>6676.25</v>
      </c>
      <c r="R82" s="13">
        <f t="shared" si="2"/>
        <v>28787.243499999997</v>
      </c>
      <c r="S82" s="13">
        <f t="shared" si="3"/>
        <v>71212.756500000003</v>
      </c>
    </row>
    <row r="83" spans="2:19" s="4" customFormat="1" ht="20.100000000000001" customHeight="1" x14ac:dyDescent="0.2">
      <c r="B83" s="8">
        <v>73</v>
      </c>
      <c r="C83" s="15" t="s">
        <v>55</v>
      </c>
      <c r="D83" s="15" t="s">
        <v>56</v>
      </c>
      <c r="E83" s="15" t="s">
        <v>8</v>
      </c>
      <c r="F83" s="16" t="s">
        <v>163</v>
      </c>
      <c r="G83" s="30" t="s">
        <v>314</v>
      </c>
      <c r="H83" s="12">
        <v>50000</v>
      </c>
      <c r="I83" s="13">
        <v>1854</v>
      </c>
      <c r="J83" s="13">
        <v>50</v>
      </c>
      <c r="K83" s="14">
        <f>+'[1]CALCULOS ISR Y TSS'!F156</f>
        <v>1435</v>
      </c>
      <c r="L83" s="17">
        <f>+'[1]CALCULOS ISR Y TSS'!G156</f>
        <v>1520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f t="shared" si="2"/>
        <v>4859</v>
      </c>
      <c r="S83" s="13">
        <f t="shared" si="3"/>
        <v>45141</v>
      </c>
    </row>
    <row r="84" spans="2:19" s="4" customFormat="1" ht="20.100000000000001" customHeight="1" x14ac:dyDescent="0.2">
      <c r="B84" s="8">
        <v>74</v>
      </c>
      <c r="C84" s="15" t="s">
        <v>280</v>
      </c>
      <c r="D84" s="15" t="s">
        <v>53</v>
      </c>
      <c r="E84" s="15" t="s">
        <v>8</v>
      </c>
      <c r="F84" s="16" t="s">
        <v>163</v>
      </c>
      <c r="G84" s="30" t="s">
        <v>315</v>
      </c>
      <c r="H84" s="12">
        <v>35000</v>
      </c>
      <c r="I84" s="13">
        <v>0</v>
      </c>
      <c r="J84" s="13">
        <v>50</v>
      </c>
      <c r="K84" s="14">
        <f>+'[1]CALCULOS ISR Y TSS'!F186</f>
        <v>1004.5</v>
      </c>
      <c r="L84" s="17">
        <f>+'[1]CALCULOS ISR Y TSS'!G186</f>
        <v>1064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f t="shared" si="2"/>
        <v>2118.5</v>
      </c>
      <c r="S84" s="13">
        <f t="shared" si="3"/>
        <v>32881.5</v>
      </c>
    </row>
    <row r="85" spans="2:19" s="4" customFormat="1" ht="20.100000000000001" customHeight="1" x14ac:dyDescent="0.2">
      <c r="B85" s="8">
        <v>75</v>
      </c>
      <c r="C85" s="15" t="s">
        <v>307</v>
      </c>
      <c r="D85" s="15" t="s">
        <v>52</v>
      </c>
      <c r="E85" s="15" t="s">
        <v>8</v>
      </c>
      <c r="F85" s="16" t="s">
        <v>163</v>
      </c>
      <c r="G85" s="30" t="s">
        <v>315</v>
      </c>
      <c r="H85" s="12">
        <v>30000</v>
      </c>
      <c r="I85" s="13">
        <v>0</v>
      </c>
      <c r="J85" s="13">
        <v>50</v>
      </c>
      <c r="K85" s="14">
        <f>+'[1]CALCULOS ISR Y TSS'!F188</f>
        <v>861</v>
      </c>
      <c r="L85" s="17">
        <f>+'[1]CALCULOS ISR Y TSS'!G188</f>
        <v>912</v>
      </c>
      <c r="M85" s="13">
        <v>0</v>
      </c>
      <c r="N85" s="13">
        <v>0</v>
      </c>
      <c r="O85" s="13">
        <v>0</v>
      </c>
      <c r="P85" s="13">
        <v>200</v>
      </c>
      <c r="Q85" s="13">
        <v>0</v>
      </c>
      <c r="R85" s="13">
        <f t="shared" si="2"/>
        <v>2023</v>
      </c>
      <c r="S85" s="13">
        <f t="shared" si="3"/>
        <v>27977</v>
      </c>
    </row>
    <row r="86" spans="2:19" s="4" customFormat="1" ht="20.100000000000001" customHeight="1" x14ac:dyDescent="0.2">
      <c r="B86" s="8">
        <v>76</v>
      </c>
      <c r="C86" s="19" t="s">
        <v>210</v>
      </c>
      <c r="D86" s="15" t="s">
        <v>52</v>
      </c>
      <c r="E86" s="15" t="s">
        <v>8</v>
      </c>
      <c r="F86" s="16" t="s">
        <v>211</v>
      </c>
      <c r="G86" s="30" t="s">
        <v>315</v>
      </c>
      <c r="H86" s="12">
        <v>32000</v>
      </c>
      <c r="I86" s="13">
        <v>0</v>
      </c>
      <c r="J86" s="13">
        <v>50</v>
      </c>
      <c r="K86" s="14">
        <f>+'[1]CALCULOS ISR Y TSS'!F83</f>
        <v>918.4</v>
      </c>
      <c r="L86" s="17">
        <f>+'[1]CALCULOS ISR Y TSS'!G83</f>
        <v>972.8</v>
      </c>
      <c r="M86" s="13">
        <v>0</v>
      </c>
      <c r="N86" s="13">
        <v>0</v>
      </c>
      <c r="O86" s="13">
        <v>0</v>
      </c>
      <c r="P86" s="13">
        <v>200</v>
      </c>
      <c r="Q86" s="13">
        <v>5519.65</v>
      </c>
      <c r="R86" s="13">
        <f t="shared" si="2"/>
        <v>7660.8499999999995</v>
      </c>
      <c r="S86" s="13">
        <f t="shared" si="3"/>
        <v>24339.15</v>
      </c>
    </row>
    <row r="87" spans="2:19" s="4" customFormat="1" ht="20.100000000000001" customHeight="1" x14ac:dyDescent="0.2">
      <c r="B87" s="8">
        <v>77</v>
      </c>
      <c r="C87" s="19" t="s">
        <v>212</v>
      </c>
      <c r="D87" s="15" t="s">
        <v>52</v>
      </c>
      <c r="E87" s="15" t="s">
        <v>8</v>
      </c>
      <c r="F87" s="16" t="s">
        <v>211</v>
      </c>
      <c r="G87" s="30" t="s">
        <v>315</v>
      </c>
      <c r="H87" s="12">
        <v>32000</v>
      </c>
      <c r="I87" s="13">
        <v>0</v>
      </c>
      <c r="J87" s="13">
        <v>50</v>
      </c>
      <c r="K87" s="14">
        <f>+'[1]CALCULOS ISR Y TSS'!F85</f>
        <v>918.4</v>
      </c>
      <c r="L87" s="17">
        <f>+'[1]CALCULOS ISR Y TSS'!G85</f>
        <v>972.8</v>
      </c>
      <c r="M87" s="13">
        <v>0</v>
      </c>
      <c r="N87" s="13">
        <v>0</v>
      </c>
      <c r="O87" s="13">
        <v>0</v>
      </c>
      <c r="P87" s="13">
        <v>200</v>
      </c>
      <c r="Q87" s="13">
        <v>4687.54</v>
      </c>
      <c r="R87" s="13">
        <f t="shared" si="2"/>
        <v>6828.74</v>
      </c>
      <c r="S87" s="13">
        <f t="shared" si="3"/>
        <v>25171.260000000002</v>
      </c>
    </row>
    <row r="88" spans="2:19" s="4" customFormat="1" ht="20.100000000000001" customHeight="1" x14ac:dyDescent="0.2">
      <c r="B88" s="8">
        <v>78</v>
      </c>
      <c r="C88" s="15" t="s">
        <v>224</v>
      </c>
      <c r="D88" s="15" t="s">
        <v>74</v>
      </c>
      <c r="E88" s="15" t="s">
        <v>8</v>
      </c>
      <c r="F88" s="16" t="s">
        <v>211</v>
      </c>
      <c r="G88" s="30" t="s">
        <v>315</v>
      </c>
      <c r="H88" s="12">
        <v>42000</v>
      </c>
      <c r="I88" s="13">
        <v>724.92</v>
      </c>
      <c r="J88" s="13">
        <v>50</v>
      </c>
      <c r="K88" s="14">
        <f>+'[1]CALCULOS ISR Y TSS'!F97</f>
        <v>1205.4000000000001</v>
      </c>
      <c r="L88" s="17">
        <f>+'[1]CALCULOS ISR Y TSS'!G97</f>
        <v>1276.8</v>
      </c>
      <c r="M88" s="13">
        <v>0</v>
      </c>
      <c r="N88" s="13">
        <v>0</v>
      </c>
      <c r="O88" s="13">
        <v>0</v>
      </c>
      <c r="P88" s="13">
        <v>200</v>
      </c>
      <c r="Q88" s="13">
        <v>5000</v>
      </c>
      <c r="R88" s="13">
        <f t="shared" si="2"/>
        <v>8457.119999999999</v>
      </c>
      <c r="S88" s="13">
        <f t="shared" si="3"/>
        <v>33542.880000000005</v>
      </c>
    </row>
    <row r="89" spans="2:19" s="4" customFormat="1" ht="20.100000000000001" customHeight="1" x14ac:dyDescent="0.2">
      <c r="B89" s="8">
        <v>79</v>
      </c>
      <c r="C89" s="15" t="s">
        <v>247</v>
      </c>
      <c r="D89" s="15" t="s">
        <v>52</v>
      </c>
      <c r="E89" s="15" t="s">
        <v>8</v>
      </c>
      <c r="F89" s="16" t="s">
        <v>211</v>
      </c>
      <c r="G89" s="30" t="s">
        <v>315</v>
      </c>
      <c r="H89" s="12">
        <v>34000</v>
      </c>
      <c r="I89" s="13">
        <v>0</v>
      </c>
      <c r="J89" s="13">
        <v>50</v>
      </c>
      <c r="K89" s="14">
        <f>+'[1]CALCULOS ISR Y TSS'!F136</f>
        <v>975.8</v>
      </c>
      <c r="L89" s="17">
        <f>+'[1]CALCULOS ISR Y TSS'!G136</f>
        <v>1033.5999999999999</v>
      </c>
      <c r="M89" s="13">
        <v>1651.6410000000001</v>
      </c>
      <c r="N89" s="13">
        <v>0</v>
      </c>
      <c r="O89" s="13">
        <v>0</v>
      </c>
      <c r="P89" s="13">
        <v>200</v>
      </c>
      <c r="Q89" s="13">
        <v>500</v>
      </c>
      <c r="R89" s="13">
        <f t="shared" si="2"/>
        <v>4411.0409999999993</v>
      </c>
      <c r="S89" s="13">
        <f t="shared" si="3"/>
        <v>29588.959000000003</v>
      </c>
    </row>
    <row r="90" spans="2:19" s="4" customFormat="1" ht="20.100000000000001" customHeight="1" x14ac:dyDescent="0.2">
      <c r="B90" s="8">
        <v>80</v>
      </c>
      <c r="C90" s="15" t="s">
        <v>54</v>
      </c>
      <c r="D90" s="15" t="s">
        <v>40</v>
      </c>
      <c r="E90" s="15" t="s">
        <v>8</v>
      </c>
      <c r="F90" s="16" t="s">
        <v>211</v>
      </c>
      <c r="G90" s="30" t="s">
        <v>315</v>
      </c>
      <c r="H90" s="12">
        <v>30000</v>
      </c>
      <c r="I90" s="13">
        <v>0</v>
      </c>
      <c r="J90" s="13">
        <v>50</v>
      </c>
      <c r="K90" s="14">
        <f>+'[1]CALCULOS ISR Y TSS'!F138</f>
        <v>861</v>
      </c>
      <c r="L90" s="17">
        <f>+'[1]CALCULOS ISR Y TSS'!G138</f>
        <v>912</v>
      </c>
      <c r="M90" s="13">
        <v>0</v>
      </c>
      <c r="N90" s="13">
        <v>0</v>
      </c>
      <c r="O90" s="13">
        <v>0</v>
      </c>
      <c r="P90" s="13">
        <v>200</v>
      </c>
      <c r="Q90" s="13">
        <v>0</v>
      </c>
      <c r="R90" s="13">
        <f t="shared" si="2"/>
        <v>2023</v>
      </c>
      <c r="S90" s="13">
        <f t="shared" si="3"/>
        <v>27977</v>
      </c>
    </row>
    <row r="91" spans="2:19" s="4" customFormat="1" ht="20.100000000000001" customHeight="1" x14ac:dyDescent="0.2">
      <c r="B91" s="8">
        <v>81</v>
      </c>
      <c r="C91" s="15" t="s">
        <v>317</v>
      </c>
      <c r="D91" s="15" t="s">
        <v>316</v>
      </c>
      <c r="E91" s="15" t="s">
        <v>8</v>
      </c>
      <c r="F91" s="16" t="s">
        <v>59</v>
      </c>
      <c r="G91" s="30" t="s">
        <v>314</v>
      </c>
      <c r="H91" s="12">
        <v>170000</v>
      </c>
      <c r="I91" s="13">
        <v>28571.19</v>
      </c>
      <c r="J91" s="13">
        <v>50</v>
      </c>
      <c r="K91" s="14">
        <f>+'[1]CALCULOS ISR Y TSS'!F204</f>
        <v>4879</v>
      </c>
      <c r="L91" s="17">
        <f>+'[1]CALCULOS ISR Y TSS'!G204</f>
        <v>5168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f t="shared" si="2"/>
        <v>38668.19</v>
      </c>
      <c r="S91" s="13">
        <f t="shared" si="3"/>
        <v>131331.81</v>
      </c>
    </row>
    <row r="92" spans="2:19" s="4" customFormat="1" ht="20.100000000000001" customHeight="1" x14ac:dyDescent="0.2">
      <c r="B92" s="8">
        <v>82</v>
      </c>
      <c r="C92" s="10" t="s">
        <v>57</v>
      </c>
      <c r="D92" s="10" t="s">
        <v>58</v>
      </c>
      <c r="E92" s="11" t="s">
        <v>11</v>
      </c>
      <c r="F92" s="10" t="s">
        <v>59</v>
      </c>
      <c r="G92" s="31" t="s">
        <v>315</v>
      </c>
      <c r="H92" s="12">
        <v>170000</v>
      </c>
      <c r="I92" s="14">
        <v>28142.32</v>
      </c>
      <c r="J92" s="13">
        <v>50</v>
      </c>
      <c r="K92" s="14">
        <f>+'[1]CALCULOS ISR Y TSS'!F25</f>
        <v>4879</v>
      </c>
      <c r="L92" s="17">
        <f>+'[1]CALCULOS ISR Y TSS'!G25</f>
        <v>5168</v>
      </c>
      <c r="M92" s="13">
        <v>1128.7619999999999</v>
      </c>
      <c r="N92" s="13">
        <f>1715.46</f>
        <v>1715.46</v>
      </c>
      <c r="O92" s="13">
        <v>0</v>
      </c>
      <c r="P92" s="13">
        <v>200</v>
      </c>
      <c r="Q92" s="13">
        <v>35306.68</v>
      </c>
      <c r="R92" s="13">
        <f t="shared" si="2"/>
        <v>76590.222000000009</v>
      </c>
      <c r="S92" s="13">
        <f t="shared" si="3"/>
        <v>93409.777999999991</v>
      </c>
    </row>
    <row r="93" spans="2:19" s="4" customFormat="1" ht="20.100000000000001" customHeight="1" x14ac:dyDescent="0.2">
      <c r="B93" s="8">
        <v>83</v>
      </c>
      <c r="C93" s="10" t="s">
        <v>186</v>
      </c>
      <c r="D93" s="10" t="s">
        <v>187</v>
      </c>
      <c r="E93" s="11" t="s">
        <v>8</v>
      </c>
      <c r="F93" s="10" t="s">
        <v>59</v>
      </c>
      <c r="G93" s="31" t="s">
        <v>314</v>
      </c>
      <c r="H93" s="12">
        <v>85000</v>
      </c>
      <c r="I93" s="13">
        <v>8577.06</v>
      </c>
      <c r="J93" s="13">
        <v>90</v>
      </c>
      <c r="K93" s="14">
        <f>+'[1]CALCULOS ISR Y TSS'!F56</f>
        <v>2439.5</v>
      </c>
      <c r="L93" s="17">
        <f>+'[1]CALCULOS ISR Y TSS'!G56</f>
        <v>2584</v>
      </c>
      <c r="M93" s="13">
        <v>2246.9449999999997</v>
      </c>
      <c r="N93" s="13">
        <v>0</v>
      </c>
      <c r="O93" s="13">
        <v>0</v>
      </c>
      <c r="P93" s="13">
        <v>200</v>
      </c>
      <c r="Q93" s="13">
        <v>5000</v>
      </c>
      <c r="R93" s="13">
        <f t="shared" si="2"/>
        <v>21137.504999999997</v>
      </c>
      <c r="S93" s="13">
        <f t="shared" si="3"/>
        <v>63862.495000000003</v>
      </c>
    </row>
    <row r="94" spans="2:19" s="4" customFormat="1" ht="20.100000000000001" customHeight="1" x14ac:dyDescent="0.2">
      <c r="B94" s="8">
        <v>84</v>
      </c>
      <c r="C94" s="15" t="s">
        <v>63</v>
      </c>
      <c r="D94" s="15" t="s">
        <v>374</v>
      </c>
      <c r="E94" s="15" t="s">
        <v>8</v>
      </c>
      <c r="F94" s="16" t="s">
        <v>375</v>
      </c>
      <c r="G94" s="30" t="s">
        <v>314</v>
      </c>
      <c r="H94" s="12">
        <v>170000</v>
      </c>
      <c r="I94" s="14">
        <v>27713.46</v>
      </c>
      <c r="J94" s="13">
        <v>50</v>
      </c>
      <c r="K94" s="14">
        <f>+'[1]CALCULOS ISR Y TSS'!F124</f>
        <v>4879</v>
      </c>
      <c r="L94" s="17">
        <f>+'[1]CALCULOS ISR Y TSS'!G124</f>
        <v>5168</v>
      </c>
      <c r="M94" s="13">
        <v>5812.5349999999999</v>
      </c>
      <c r="N94" s="13">
        <f>(1715.46*2)</f>
        <v>3430.92</v>
      </c>
      <c r="O94" s="13">
        <v>0</v>
      </c>
      <c r="P94" s="13">
        <v>200</v>
      </c>
      <c r="Q94" s="13">
        <v>0</v>
      </c>
      <c r="R94" s="13">
        <f t="shared" si="2"/>
        <v>47253.914999999994</v>
      </c>
      <c r="S94" s="13">
        <f t="shared" si="3"/>
        <v>122746.08500000001</v>
      </c>
    </row>
    <row r="95" spans="2:19" s="4" customFormat="1" ht="20.100000000000001" customHeight="1" x14ac:dyDescent="0.2">
      <c r="B95" s="8">
        <v>85</v>
      </c>
      <c r="C95" s="15" t="s">
        <v>220</v>
      </c>
      <c r="D95" s="15" t="s">
        <v>221</v>
      </c>
      <c r="E95" s="15" t="s">
        <v>8</v>
      </c>
      <c r="F95" s="16" t="s">
        <v>222</v>
      </c>
      <c r="G95" s="30" t="s">
        <v>315</v>
      </c>
      <c r="H95" s="12">
        <v>115000</v>
      </c>
      <c r="I95" s="13">
        <v>15633.81</v>
      </c>
      <c r="J95" s="13">
        <v>50</v>
      </c>
      <c r="K95" s="14">
        <f>+'[1]CALCULOS ISR Y TSS'!F94</f>
        <v>3300.5</v>
      </c>
      <c r="L95" s="17">
        <f>+'[1]CALCULOS ISR Y TSS'!G94</f>
        <v>3496</v>
      </c>
      <c r="M95" s="13">
        <v>3315.13</v>
      </c>
      <c r="N95" s="13">
        <v>0</v>
      </c>
      <c r="O95" s="13">
        <v>0</v>
      </c>
      <c r="P95" s="13">
        <v>0</v>
      </c>
      <c r="Q95" s="13">
        <v>0</v>
      </c>
      <c r="R95" s="13">
        <f t="shared" si="2"/>
        <v>25795.439999999999</v>
      </c>
      <c r="S95" s="13">
        <f t="shared" si="3"/>
        <v>89204.56</v>
      </c>
    </row>
    <row r="96" spans="2:19" s="6" customFormat="1" ht="20.100000000000001" customHeight="1" x14ac:dyDescent="0.2">
      <c r="B96" s="8">
        <v>86</v>
      </c>
      <c r="C96" s="15" t="s">
        <v>346</v>
      </c>
      <c r="D96" s="15" t="s">
        <v>347</v>
      </c>
      <c r="E96" s="15" t="s">
        <v>8</v>
      </c>
      <c r="F96" s="16" t="s">
        <v>348</v>
      </c>
      <c r="G96" s="30" t="s">
        <v>315</v>
      </c>
      <c r="H96" s="12">
        <v>125000</v>
      </c>
      <c r="I96" s="13">
        <v>17986.060000000001</v>
      </c>
      <c r="J96" s="13">
        <v>50</v>
      </c>
      <c r="K96" s="14">
        <f>+'[1]CALCULOS ISR Y TSS'!F198</f>
        <v>3587.5</v>
      </c>
      <c r="L96" s="17">
        <f>+'[1]CALCULOS ISR Y TSS'!G198</f>
        <v>3800</v>
      </c>
      <c r="M96" s="13">
        <v>2821.91</v>
      </c>
      <c r="N96" s="13">
        <v>0</v>
      </c>
      <c r="O96" s="13">
        <v>0</v>
      </c>
      <c r="P96" s="13">
        <v>0</v>
      </c>
      <c r="Q96" s="13">
        <v>0</v>
      </c>
      <c r="R96" s="13">
        <f t="shared" si="2"/>
        <v>28245.47</v>
      </c>
      <c r="S96" s="13">
        <f t="shared" si="3"/>
        <v>96754.53</v>
      </c>
    </row>
    <row r="97" spans="2:19" s="4" customFormat="1" ht="20.100000000000001" customHeight="1" x14ac:dyDescent="0.2">
      <c r="B97" s="8">
        <v>87</v>
      </c>
      <c r="C97" s="10" t="s">
        <v>92</v>
      </c>
      <c r="D97" s="10" t="s">
        <v>159</v>
      </c>
      <c r="E97" s="11" t="s">
        <v>11</v>
      </c>
      <c r="F97" s="10" t="s">
        <v>93</v>
      </c>
      <c r="G97" s="31" t="s">
        <v>315</v>
      </c>
      <c r="H97" s="12">
        <v>85000</v>
      </c>
      <c r="I97" s="13">
        <v>8577.06</v>
      </c>
      <c r="J97" s="13">
        <v>90</v>
      </c>
      <c r="K97" s="14">
        <f>+'[1]CALCULOS ISR Y TSS'!F22</f>
        <v>2439.5</v>
      </c>
      <c r="L97" s="17">
        <f>+'[1]CALCULOS ISR Y TSS'!G22</f>
        <v>2584</v>
      </c>
      <c r="M97" s="13">
        <v>5812.5349999999999</v>
      </c>
      <c r="N97" s="13">
        <v>0</v>
      </c>
      <c r="O97" s="13">
        <v>0</v>
      </c>
      <c r="P97" s="13">
        <v>200</v>
      </c>
      <c r="Q97" s="13">
        <v>17490.060000000001</v>
      </c>
      <c r="R97" s="13">
        <f t="shared" si="2"/>
        <v>37193.154999999999</v>
      </c>
      <c r="S97" s="13">
        <f t="shared" si="3"/>
        <v>47806.845000000001</v>
      </c>
    </row>
    <row r="98" spans="2:19" s="4" customFormat="1" ht="20.100000000000001" customHeight="1" x14ac:dyDescent="0.2">
      <c r="B98" s="8">
        <v>88</v>
      </c>
      <c r="C98" s="10" t="s">
        <v>166</v>
      </c>
      <c r="D98" s="10" t="s">
        <v>159</v>
      </c>
      <c r="E98" s="11" t="s">
        <v>11</v>
      </c>
      <c r="F98" s="10" t="s">
        <v>93</v>
      </c>
      <c r="G98" s="31" t="s">
        <v>314</v>
      </c>
      <c r="H98" s="12">
        <v>65000</v>
      </c>
      <c r="I98" s="14">
        <v>3741.37</v>
      </c>
      <c r="J98" s="13">
        <v>90</v>
      </c>
      <c r="K98" s="14">
        <f>+'[1]CALCULOS ISR Y TSS'!F30</f>
        <v>1865.5</v>
      </c>
      <c r="L98" s="17">
        <f>+'[1]CALCULOS ISR Y TSS'!G30</f>
        <v>1976</v>
      </c>
      <c r="M98" s="13">
        <v>3344.7840000000001</v>
      </c>
      <c r="N98" s="13">
        <f>(1715.46*2)</f>
        <v>3430.92</v>
      </c>
      <c r="O98" s="13">
        <v>0</v>
      </c>
      <c r="P98" s="13">
        <v>200</v>
      </c>
      <c r="Q98" s="13">
        <v>6693.9</v>
      </c>
      <c r="R98" s="13">
        <f t="shared" si="2"/>
        <v>21342.474000000002</v>
      </c>
      <c r="S98" s="13">
        <f t="shared" si="3"/>
        <v>43657.525999999998</v>
      </c>
    </row>
    <row r="99" spans="2:19" s="4" customFormat="1" ht="20.100000000000001" customHeight="1" x14ac:dyDescent="0.2">
      <c r="B99" s="8">
        <v>89</v>
      </c>
      <c r="C99" s="10" t="s">
        <v>179</v>
      </c>
      <c r="D99" s="10" t="s">
        <v>159</v>
      </c>
      <c r="E99" s="11" t="s">
        <v>11</v>
      </c>
      <c r="F99" s="10" t="s">
        <v>93</v>
      </c>
      <c r="G99" s="31" t="s">
        <v>315</v>
      </c>
      <c r="H99" s="12">
        <v>85000</v>
      </c>
      <c r="I99" s="13">
        <v>8577.06</v>
      </c>
      <c r="J99" s="13">
        <v>90</v>
      </c>
      <c r="K99" s="14">
        <f>+'[1]CALCULOS ISR Y TSS'!F45</f>
        <v>2439.5</v>
      </c>
      <c r="L99" s="17">
        <f>+'[1]CALCULOS ISR Y TSS'!G45</f>
        <v>2584</v>
      </c>
      <c r="M99" s="13">
        <v>3712.7529999999997</v>
      </c>
      <c r="N99" s="13">
        <v>0</v>
      </c>
      <c r="O99" s="13">
        <v>0</v>
      </c>
      <c r="P99" s="13">
        <v>0</v>
      </c>
      <c r="Q99" s="13">
        <v>1000</v>
      </c>
      <c r="R99" s="13">
        <f t="shared" si="2"/>
        <v>18403.312999999998</v>
      </c>
      <c r="S99" s="13">
        <f t="shared" si="3"/>
        <v>66596.687000000005</v>
      </c>
    </row>
    <row r="100" spans="2:19" s="4" customFormat="1" ht="20.100000000000001" customHeight="1" x14ac:dyDescent="0.2">
      <c r="B100" s="8">
        <v>90</v>
      </c>
      <c r="C100" s="15" t="s">
        <v>349</v>
      </c>
      <c r="D100" s="15" t="s">
        <v>350</v>
      </c>
      <c r="E100" s="15" t="s">
        <v>8</v>
      </c>
      <c r="F100" s="16" t="s">
        <v>67</v>
      </c>
      <c r="G100" s="30" t="s">
        <v>314</v>
      </c>
      <c r="H100" s="12">
        <v>125000</v>
      </c>
      <c r="I100" s="13">
        <v>17986.060000000001</v>
      </c>
      <c r="J100" s="13">
        <v>50</v>
      </c>
      <c r="K100" s="14">
        <f>+'[1]CALCULOS ISR Y TSS'!F195</f>
        <v>3587.5</v>
      </c>
      <c r="L100" s="17">
        <f>+'[1]CALCULOS ISR Y TSS'!G195</f>
        <v>3800</v>
      </c>
      <c r="M100" s="13">
        <v>2400.0374999999999</v>
      </c>
      <c r="N100" s="13">
        <v>0</v>
      </c>
      <c r="O100" s="13">
        <v>0</v>
      </c>
      <c r="P100" s="13">
        <v>0</v>
      </c>
      <c r="Q100" s="13">
        <v>0</v>
      </c>
      <c r="R100" s="13">
        <f t="shared" si="2"/>
        <v>27823.5975</v>
      </c>
      <c r="S100" s="13">
        <f t="shared" si="3"/>
        <v>97176.402499999997</v>
      </c>
    </row>
    <row r="101" spans="2:19" s="4" customFormat="1" ht="20.100000000000001" customHeight="1" x14ac:dyDescent="0.2">
      <c r="B101" s="8">
        <v>91</v>
      </c>
      <c r="C101" s="10" t="s">
        <v>68</v>
      </c>
      <c r="D101" s="10" t="s">
        <v>172</v>
      </c>
      <c r="E101" s="11" t="s">
        <v>11</v>
      </c>
      <c r="F101" s="10" t="s">
        <v>67</v>
      </c>
      <c r="G101" s="31" t="s">
        <v>314</v>
      </c>
      <c r="H101" s="12">
        <v>85000</v>
      </c>
      <c r="I101" s="13">
        <v>8577.06</v>
      </c>
      <c r="J101" s="13">
        <v>90</v>
      </c>
      <c r="K101" s="14">
        <f>+'[1]CALCULOS ISR Y TSS'!F36</f>
        <v>2439.5</v>
      </c>
      <c r="L101" s="17">
        <f>+'[1]CALCULOS ISR Y TSS'!G36</f>
        <v>2584</v>
      </c>
      <c r="M101" s="13">
        <v>0</v>
      </c>
      <c r="N101" s="13">
        <v>0</v>
      </c>
      <c r="O101" s="13">
        <v>0</v>
      </c>
      <c r="P101" s="13">
        <v>200</v>
      </c>
      <c r="Q101" s="13">
        <v>10039.310000000001</v>
      </c>
      <c r="R101" s="13">
        <f t="shared" si="2"/>
        <v>23929.870000000003</v>
      </c>
      <c r="S101" s="13">
        <f t="shared" si="3"/>
        <v>61070.13</v>
      </c>
    </row>
    <row r="102" spans="2:19" s="4" customFormat="1" ht="20.100000000000001" customHeight="1" x14ac:dyDescent="0.2">
      <c r="B102" s="8">
        <v>92</v>
      </c>
      <c r="C102" s="19" t="s">
        <v>69</v>
      </c>
      <c r="D102" s="15" t="s">
        <v>70</v>
      </c>
      <c r="E102" s="15" t="s">
        <v>8</v>
      </c>
      <c r="F102" s="16" t="s">
        <v>67</v>
      </c>
      <c r="G102" s="30" t="s">
        <v>314</v>
      </c>
      <c r="H102" s="12">
        <v>55000</v>
      </c>
      <c r="I102" s="13">
        <v>2559.6799999999998</v>
      </c>
      <c r="J102" s="13">
        <v>50</v>
      </c>
      <c r="K102" s="14">
        <f>+'[1]CALCULOS ISR Y TSS'!F81</f>
        <v>1578.5</v>
      </c>
      <c r="L102" s="17">
        <f>+'[1]CALCULOS ISR Y TSS'!G81</f>
        <v>1672</v>
      </c>
      <c r="M102" s="13">
        <v>0</v>
      </c>
      <c r="N102" s="13">
        <v>0</v>
      </c>
      <c r="O102" s="13">
        <v>0</v>
      </c>
      <c r="P102" s="13">
        <v>200</v>
      </c>
      <c r="Q102" s="13">
        <v>5000</v>
      </c>
      <c r="R102" s="13">
        <f t="shared" si="2"/>
        <v>11060.18</v>
      </c>
      <c r="S102" s="13">
        <f t="shared" si="3"/>
        <v>43939.82</v>
      </c>
    </row>
    <row r="103" spans="2:19" s="4" customFormat="1" ht="20.100000000000001" customHeight="1" x14ac:dyDescent="0.2">
      <c r="B103" s="8">
        <v>93</v>
      </c>
      <c r="C103" s="15" t="s">
        <v>227</v>
      </c>
      <c r="D103" s="15" t="s">
        <v>70</v>
      </c>
      <c r="E103" s="15" t="s">
        <v>8</v>
      </c>
      <c r="F103" s="16" t="s">
        <v>67</v>
      </c>
      <c r="G103" s="30" t="s">
        <v>314</v>
      </c>
      <c r="H103" s="13">
        <v>47000</v>
      </c>
      <c r="I103" s="13">
        <v>1430.6</v>
      </c>
      <c r="J103" s="13">
        <v>50</v>
      </c>
      <c r="K103" s="14">
        <f>+'[1]CALCULOS ISR Y TSS'!F100</f>
        <v>1348.9</v>
      </c>
      <c r="L103" s="17">
        <f>+'[1]CALCULOS ISR Y TSS'!G100</f>
        <v>1428.8</v>
      </c>
      <c r="M103" s="13">
        <v>759.22050000000002</v>
      </c>
      <c r="N103" s="13">
        <v>0</v>
      </c>
      <c r="O103" s="13">
        <v>0</v>
      </c>
      <c r="P103" s="13">
        <v>200</v>
      </c>
      <c r="Q103" s="13">
        <v>0</v>
      </c>
      <c r="R103" s="13">
        <f t="shared" si="2"/>
        <v>5217.5205000000005</v>
      </c>
      <c r="S103" s="13">
        <f t="shared" si="3"/>
        <v>41782.479500000001</v>
      </c>
    </row>
    <row r="104" spans="2:19" s="4" customFormat="1" ht="20.100000000000001" customHeight="1" x14ac:dyDescent="0.2">
      <c r="B104" s="8">
        <v>94</v>
      </c>
      <c r="C104" s="15" t="s">
        <v>264</v>
      </c>
      <c r="D104" s="15" t="s">
        <v>40</v>
      </c>
      <c r="E104" s="15" t="s">
        <v>8</v>
      </c>
      <c r="F104" s="16" t="s">
        <v>67</v>
      </c>
      <c r="G104" s="30" t="s">
        <v>315</v>
      </c>
      <c r="H104" s="12">
        <v>45000</v>
      </c>
      <c r="I104" s="13">
        <v>1148.33</v>
      </c>
      <c r="J104" s="13">
        <v>50</v>
      </c>
      <c r="K104" s="14">
        <f>+'[1]CALCULOS ISR Y TSS'!F155</f>
        <v>1291.5</v>
      </c>
      <c r="L104" s="17">
        <f>+'[1]CALCULOS ISR Y TSS'!G155</f>
        <v>1368</v>
      </c>
      <c r="M104" s="13">
        <v>0</v>
      </c>
      <c r="N104" s="13">
        <v>0</v>
      </c>
      <c r="O104" s="13">
        <v>0</v>
      </c>
      <c r="P104" s="13">
        <v>200</v>
      </c>
      <c r="Q104" s="13">
        <v>0</v>
      </c>
      <c r="R104" s="13">
        <f t="shared" si="2"/>
        <v>4057.83</v>
      </c>
      <c r="S104" s="13">
        <f t="shared" si="3"/>
        <v>40942.17</v>
      </c>
    </row>
    <row r="105" spans="2:19" s="4" customFormat="1" ht="20.100000000000001" customHeight="1" x14ac:dyDescent="0.2">
      <c r="B105" s="8">
        <v>95</v>
      </c>
      <c r="C105" s="15" t="s">
        <v>351</v>
      </c>
      <c r="D105" s="15" t="s">
        <v>352</v>
      </c>
      <c r="E105" s="15" t="s">
        <v>8</v>
      </c>
      <c r="F105" s="16" t="s">
        <v>67</v>
      </c>
      <c r="G105" s="30" t="s">
        <v>315</v>
      </c>
      <c r="H105" s="12">
        <v>85000</v>
      </c>
      <c r="I105" s="13">
        <v>8577.06</v>
      </c>
      <c r="J105" s="13">
        <v>50</v>
      </c>
      <c r="K105" s="14">
        <f>+'[1]CALCULOS ISR Y TSS'!F194</f>
        <v>2439.5</v>
      </c>
      <c r="L105" s="17">
        <f>+'[1]CALCULOS ISR Y TSS'!G194</f>
        <v>2584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f t="shared" si="2"/>
        <v>13650.56</v>
      </c>
      <c r="S105" s="13">
        <f t="shared" si="3"/>
        <v>71349.440000000002</v>
      </c>
    </row>
    <row r="106" spans="2:19" s="4" customFormat="1" ht="20.100000000000001" customHeight="1" x14ac:dyDescent="0.2">
      <c r="B106" s="8">
        <v>96</v>
      </c>
      <c r="C106" s="15" t="s">
        <v>353</v>
      </c>
      <c r="D106" s="15" t="s">
        <v>354</v>
      </c>
      <c r="E106" s="15" t="s">
        <v>8</v>
      </c>
      <c r="F106" s="16" t="s">
        <v>71</v>
      </c>
      <c r="G106" s="30" t="s">
        <v>314</v>
      </c>
      <c r="H106" s="12">
        <v>125000</v>
      </c>
      <c r="I106" s="13">
        <v>17986.060000000001</v>
      </c>
      <c r="J106" s="13">
        <v>50</v>
      </c>
      <c r="K106" s="14">
        <f>+'[1]CALCULOS ISR Y TSS'!F200</f>
        <v>3587.5</v>
      </c>
      <c r="L106" s="17">
        <f>+'[1]CALCULOS ISR Y TSS'!G200</f>
        <v>3800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f t="shared" si="2"/>
        <v>25423.56</v>
      </c>
      <c r="S106" s="13">
        <f t="shared" si="3"/>
        <v>99576.44</v>
      </c>
    </row>
    <row r="107" spans="2:19" s="4" customFormat="1" ht="20.100000000000001" customHeight="1" x14ac:dyDescent="0.2">
      <c r="B107" s="8">
        <v>97</v>
      </c>
      <c r="C107" s="15" t="s">
        <v>257</v>
      </c>
      <c r="D107" s="15" t="s">
        <v>75</v>
      </c>
      <c r="E107" s="15" t="s">
        <v>8</v>
      </c>
      <c r="F107" s="16" t="s">
        <v>71</v>
      </c>
      <c r="G107" s="30" t="s">
        <v>314</v>
      </c>
      <c r="H107" s="12">
        <v>50000</v>
      </c>
      <c r="I107" s="13">
        <v>1854</v>
      </c>
      <c r="J107" s="13">
        <v>50</v>
      </c>
      <c r="K107" s="14">
        <f>+'[1]CALCULOS ISR Y TSS'!F147</f>
        <v>1435</v>
      </c>
      <c r="L107" s="17">
        <f>+'[1]CALCULOS ISR Y TSS'!G147</f>
        <v>1520</v>
      </c>
      <c r="M107" s="13">
        <v>0</v>
      </c>
      <c r="N107" s="13">
        <v>0</v>
      </c>
      <c r="O107" s="13">
        <v>0</v>
      </c>
      <c r="P107" s="13">
        <v>200</v>
      </c>
      <c r="Q107" s="13">
        <v>0</v>
      </c>
      <c r="R107" s="13">
        <f t="shared" si="2"/>
        <v>5059</v>
      </c>
      <c r="S107" s="13">
        <f t="shared" si="3"/>
        <v>44941</v>
      </c>
    </row>
    <row r="108" spans="2:19" s="4" customFormat="1" ht="20.100000000000001" customHeight="1" x14ac:dyDescent="0.2">
      <c r="B108" s="8">
        <v>98</v>
      </c>
      <c r="C108" s="15" t="s">
        <v>258</v>
      </c>
      <c r="D108" s="15" t="s">
        <v>40</v>
      </c>
      <c r="E108" s="15" t="s">
        <v>8</v>
      </c>
      <c r="F108" s="16" t="s">
        <v>71</v>
      </c>
      <c r="G108" s="30" t="s">
        <v>315</v>
      </c>
      <c r="H108" s="12">
        <v>26000</v>
      </c>
      <c r="I108" s="13">
        <v>0</v>
      </c>
      <c r="J108" s="13">
        <v>50</v>
      </c>
      <c r="K108" s="14">
        <f>+'[1]CALCULOS ISR Y TSS'!F148</f>
        <v>746.2</v>
      </c>
      <c r="L108" s="17">
        <f>+'[1]CALCULOS ISR Y TSS'!G148</f>
        <v>790.4</v>
      </c>
      <c r="M108" s="13">
        <v>0</v>
      </c>
      <c r="N108" s="13">
        <v>0</v>
      </c>
      <c r="O108" s="13">
        <v>0</v>
      </c>
      <c r="P108" s="13">
        <v>200</v>
      </c>
      <c r="Q108" s="13">
        <v>0</v>
      </c>
      <c r="R108" s="13">
        <f t="shared" si="2"/>
        <v>1786.6</v>
      </c>
      <c r="S108" s="13">
        <f t="shared" si="3"/>
        <v>24213.4</v>
      </c>
    </row>
    <row r="109" spans="2:19" s="4" customFormat="1" ht="20.100000000000001" customHeight="1" x14ac:dyDescent="0.2">
      <c r="B109" s="8">
        <v>99</v>
      </c>
      <c r="C109" s="15" t="s">
        <v>76</v>
      </c>
      <c r="D109" s="15" t="s">
        <v>77</v>
      </c>
      <c r="E109" s="15" t="s">
        <v>8</v>
      </c>
      <c r="F109" s="16" t="s">
        <v>71</v>
      </c>
      <c r="G109" s="30" t="s">
        <v>314</v>
      </c>
      <c r="H109" s="12">
        <v>65000</v>
      </c>
      <c r="I109" s="14">
        <v>4084.46</v>
      </c>
      <c r="J109" s="13">
        <v>50</v>
      </c>
      <c r="K109" s="14">
        <f>+'[1]CALCULOS ISR Y TSS'!F161</f>
        <v>1865.5</v>
      </c>
      <c r="L109" s="17">
        <f>+'[1]CALCULOS ISR Y TSS'!G161</f>
        <v>1976</v>
      </c>
      <c r="M109" s="13">
        <v>0</v>
      </c>
      <c r="N109" s="13">
        <f>1715.46</f>
        <v>1715.46</v>
      </c>
      <c r="O109" s="13">
        <v>0</v>
      </c>
      <c r="P109" s="13">
        <v>0</v>
      </c>
      <c r="Q109" s="13">
        <v>0</v>
      </c>
      <c r="R109" s="13">
        <f t="shared" si="2"/>
        <v>9691.42</v>
      </c>
      <c r="S109" s="13">
        <f t="shared" si="3"/>
        <v>55308.58</v>
      </c>
    </row>
    <row r="110" spans="2:19" s="4" customFormat="1" ht="20.100000000000001" customHeight="1" x14ac:dyDescent="0.2">
      <c r="B110" s="8">
        <v>100</v>
      </c>
      <c r="C110" s="15" t="s">
        <v>78</v>
      </c>
      <c r="D110" s="15" t="s">
        <v>74</v>
      </c>
      <c r="E110" s="15" t="s">
        <v>8</v>
      </c>
      <c r="F110" s="16" t="s">
        <v>71</v>
      </c>
      <c r="G110" s="30" t="s">
        <v>315</v>
      </c>
      <c r="H110" s="12">
        <v>45000</v>
      </c>
      <c r="I110" s="13">
        <v>1148.33</v>
      </c>
      <c r="J110" s="13">
        <v>50</v>
      </c>
      <c r="K110" s="14">
        <f>+'[1]CALCULOS ISR Y TSS'!F165</f>
        <v>1291.5</v>
      </c>
      <c r="L110" s="17">
        <f>+'[1]CALCULOS ISR Y TSS'!G165</f>
        <v>1368</v>
      </c>
      <c r="M110" s="13">
        <v>0</v>
      </c>
      <c r="N110" s="13">
        <v>0</v>
      </c>
      <c r="O110" s="13">
        <v>0</v>
      </c>
      <c r="P110" s="13">
        <v>200</v>
      </c>
      <c r="Q110" s="13">
        <v>31535.47</v>
      </c>
      <c r="R110" s="13">
        <f t="shared" si="2"/>
        <v>35593.300000000003</v>
      </c>
      <c r="S110" s="13">
        <f t="shared" si="3"/>
        <v>9406.6999999999971</v>
      </c>
    </row>
    <row r="111" spans="2:19" s="4" customFormat="1" ht="20.100000000000001" customHeight="1" x14ac:dyDescent="0.2">
      <c r="B111" s="8">
        <v>101</v>
      </c>
      <c r="C111" s="15" t="s">
        <v>279</v>
      </c>
      <c r="D111" s="15" t="s">
        <v>278</v>
      </c>
      <c r="E111" s="15" t="s">
        <v>8</v>
      </c>
      <c r="F111" s="16" t="s">
        <v>71</v>
      </c>
      <c r="G111" s="30" t="s">
        <v>314</v>
      </c>
      <c r="H111" s="12">
        <v>45000</v>
      </c>
      <c r="I111" s="13">
        <v>1148.33</v>
      </c>
      <c r="J111" s="13">
        <v>50</v>
      </c>
      <c r="K111" s="14">
        <f>+'[1]CALCULOS ISR Y TSS'!F178</f>
        <v>1291.5</v>
      </c>
      <c r="L111" s="17">
        <f>+'[1]CALCULOS ISR Y TSS'!G178</f>
        <v>1368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f t="shared" si="2"/>
        <v>3857.83</v>
      </c>
      <c r="S111" s="13">
        <f t="shared" si="3"/>
        <v>41142.17</v>
      </c>
    </row>
    <row r="112" spans="2:19" s="4" customFormat="1" ht="20.100000000000001" customHeight="1" x14ac:dyDescent="0.2">
      <c r="B112" s="8">
        <v>102</v>
      </c>
      <c r="C112" s="15" t="s">
        <v>234</v>
      </c>
      <c r="D112" s="15" t="s">
        <v>326</v>
      </c>
      <c r="E112" s="15" t="s">
        <v>8</v>
      </c>
      <c r="F112" s="16" t="s">
        <v>229</v>
      </c>
      <c r="G112" s="30" t="s">
        <v>314</v>
      </c>
      <c r="H112" s="12">
        <v>90000</v>
      </c>
      <c r="I112" s="13">
        <v>9753.19</v>
      </c>
      <c r="J112" s="13">
        <v>50</v>
      </c>
      <c r="K112" s="14">
        <f>+'[1]CALCULOS ISR Y TSS'!F105</f>
        <v>2583</v>
      </c>
      <c r="L112" s="17">
        <f>+'[1]CALCULOS ISR Y TSS'!G105</f>
        <v>2736</v>
      </c>
      <c r="M112" s="13">
        <v>1128.7619999999999</v>
      </c>
      <c r="N112" s="13">
        <v>0</v>
      </c>
      <c r="O112" s="13">
        <v>0</v>
      </c>
      <c r="P112" s="13">
        <v>200</v>
      </c>
      <c r="Q112" s="13">
        <v>0</v>
      </c>
      <c r="R112" s="13">
        <f t="shared" si="2"/>
        <v>16450.952000000001</v>
      </c>
      <c r="S112" s="13">
        <f t="shared" si="3"/>
        <v>73549.047999999995</v>
      </c>
    </row>
    <row r="113" spans="2:19" s="4" customFormat="1" ht="20.100000000000001" customHeight="1" x14ac:dyDescent="0.2">
      <c r="B113" s="8">
        <v>103</v>
      </c>
      <c r="C113" s="15" t="s">
        <v>72</v>
      </c>
      <c r="D113" s="15" t="s">
        <v>73</v>
      </c>
      <c r="E113" s="15" t="s">
        <v>8</v>
      </c>
      <c r="F113" s="16" t="s">
        <v>229</v>
      </c>
      <c r="G113" s="30" t="s">
        <v>315</v>
      </c>
      <c r="H113" s="12">
        <v>65000</v>
      </c>
      <c r="I113" s="13">
        <v>4427.55</v>
      </c>
      <c r="J113" s="13">
        <v>50</v>
      </c>
      <c r="K113" s="14">
        <f>+'[1]CALCULOS ISR Y TSS'!F115</f>
        <v>1865.5</v>
      </c>
      <c r="L113" s="17">
        <f>+'[1]CALCULOS ISR Y TSS'!G115</f>
        <v>1976</v>
      </c>
      <c r="M113" s="13">
        <v>0</v>
      </c>
      <c r="N113" s="13">
        <v>0</v>
      </c>
      <c r="O113" s="13">
        <v>0</v>
      </c>
      <c r="P113" s="13">
        <v>200</v>
      </c>
      <c r="Q113" s="13">
        <v>0</v>
      </c>
      <c r="R113" s="13">
        <f t="shared" si="2"/>
        <v>8519.0499999999993</v>
      </c>
      <c r="S113" s="13">
        <f t="shared" si="3"/>
        <v>56480.95</v>
      </c>
    </row>
    <row r="114" spans="2:19" s="4" customFormat="1" ht="20.100000000000001" customHeight="1" x14ac:dyDescent="0.2">
      <c r="B114" s="8">
        <v>104</v>
      </c>
      <c r="C114" s="15" t="s">
        <v>242</v>
      </c>
      <c r="D114" s="15" t="s">
        <v>74</v>
      </c>
      <c r="E114" s="15" t="s">
        <v>8</v>
      </c>
      <c r="F114" s="16" t="s">
        <v>229</v>
      </c>
      <c r="G114" s="30" t="s">
        <v>315</v>
      </c>
      <c r="H114" s="12">
        <v>45000</v>
      </c>
      <c r="I114" s="13">
        <v>1148.33</v>
      </c>
      <c r="J114" s="13">
        <v>50</v>
      </c>
      <c r="K114" s="14">
        <f>+'[1]CALCULOS ISR Y TSS'!F128</f>
        <v>1291.5</v>
      </c>
      <c r="L114" s="17">
        <f>+'[1]CALCULOS ISR Y TSS'!G128</f>
        <v>1368</v>
      </c>
      <c r="M114" s="13">
        <v>0</v>
      </c>
      <c r="N114" s="13">
        <v>0</v>
      </c>
      <c r="O114" s="13">
        <v>0</v>
      </c>
      <c r="P114" s="13">
        <v>200</v>
      </c>
      <c r="Q114" s="13">
        <v>0</v>
      </c>
      <c r="R114" s="13">
        <f t="shared" si="2"/>
        <v>4057.83</v>
      </c>
      <c r="S114" s="13">
        <f t="shared" si="3"/>
        <v>40942.17</v>
      </c>
    </row>
    <row r="115" spans="2:19" s="4" customFormat="1" ht="20.100000000000001" customHeight="1" x14ac:dyDescent="0.2">
      <c r="B115" s="8">
        <v>105</v>
      </c>
      <c r="C115" s="10" t="s">
        <v>158</v>
      </c>
      <c r="D115" s="10" t="s">
        <v>79</v>
      </c>
      <c r="E115" s="11" t="s">
        <v>11</v>
      </c>
      <c r="F115" s="10" t="s">
        <v>80</v>
      </c>
      <c r="G115" s="31" t="s">
        <v>315</v>
      </c>
      <c r="H115" s="12">
        <v>125000</v>
      </c>
      <c r="I115" s="13">
        <v>17986.060000000001</v>
      </c>
      <c r="J115" s="13">
        <v>50</v>
      </c>
      <c r="K115" s="14">
        <f>+'[1]CALCULOS ISR Y TSS'!F20</f>
        <v>3587.5</v>
      </c>
      <c r="L115" s="17">
        <f>+'[1]CALCULOS ISR Y TSS'!G20</f>
        <v>3800</v>
      </c>
      <c r="M115" s="13">
        <v>5519.3040000000001</v>
      </c>
      <c r="N115" s="13">
        <v>0</v>
      </c>
      <c r="O115" s="13">
        <v>0</v>
      </c>
      <c r="P115" s="13">
        <v>200</v>
      </c>
      <c r="Q115" s="13">
        <v>11145.91</v>
      </c>
      <c r="R115" s="13">
        <f t="shared" si="2"/>
        <v>42288.774000000005</v>
      </c>
      <c r="S115" s="13">
        <f t="shared" si="3"/>
        <v>82711.225999999995</v>
      </c>
    </row>
    <row r="116" spans="2:19" s="4" customFormat="1" ht="20.100000000000001" customHeight="1" x14ac:dyDescent="0.2">
      <c r="B116" s="8">
        <v>106</v>
      </c>
      <c r="C116" s="10" t="s">
        <v>170</v>
      </c>
      <c r="D116" s="10" t="s">
        <v>81</v>
      </c>
      <c r="E116" s="11" t="s">
        <v>11</v>
      </c>
      <c r="F116" s="10" t="s">
        <v>80</v>
      </c>
      <c r="G116" s="31" t="s">
        <v>314</v>
      </c>
      <c r="H116" s="12">
        <v>85000</v>
      </c>
      <c r="I116" s="13">
        <v>8577.06</v>
      </c>
      <c r="J116" s="13">
        <v>90</v>
      </c>
      <c r="K116" s="14">
        <f>+'[1]CALCULOS ISR Y TSS'!F33</f>
        <v>2439.5</v>
      </c>
      <c r="L116" s="17">
        <f>+'[1]CALCULOS ISR Y TSS'!G33</f>
        <v>2584</v>
      </c>
      <c r="M116" s="13">
        <v>825.82050000000004</v>
      </c>
      <c r="N116" s="13">
        <v>0</v>
      </c>
      <c r="O116" s="13">
        <v>0</v>
      </c>
      <c r="P116" s="13">
        <v>200</v>
      </c>
      <c r="Q116" s="13">
        <v>12948.47</v>
      </c>
      <c r="R116" s="13">
        <f t="shared" si="2"/>
        <v>27664.8505</v>
      </c>
      <c r="S116" s="13">
        <f t="shared" si="3"/>
        <v>57335.1495</v>
      </c>
    </row>
    <row r="117" spans="2:19" s="4" customFormat="1" ht="20.100000000000001" customHeight="1" x14ac:dyDescent="0.2">
      <c r="B117" s="8">
        <v>107</v>
      </c>
      <c r="C117" s="11" t="s">
        <v>196</v>
      </c>
      <c r="D117" s="11" t="s">
        <v>81</v>
      </c>
      <c r="E117" s="11" t="s">
        <v>8</v>
      </c>
      <c r="F117" s="10" t="s">
        <v>80</v>
      </c>
      <c r="G117" s="31" t="s">
        <v>315</v>
      </c>
      <c r="H117" s="12">
        <v>65000</v>
      </c>
      <c r="I117" s="14">
        <v>4084.46</v>
      </c>
      <c r="J117" s="13">
        <v>50</v>
      </c>
      <c r="K117" s="14">
        <f>+'[1]CALCULOS ISR Y TSS'!F64</f>
        <v>1865.5</v>
      </c>
      <c r="L117" s="17">
        <f>+'[1]CALCULOS ISR Y TSS'!G64</f>
        <v>1976</v>
      </c>
      <c r="M117" s="13">
        <v>0</v>
      </c>
      <c r="N117" s="13">
        <f>1715.46</f>
        <v>1715.46</v>
      </c>
      <c r="O117" s="13">
        <v>0</v>
      </c>
      <c r="P117" s="13">
        <v>200</v>
      </c>
      <c r="Q117" s="13">
        <v>6556.46</v>
      </c>
      <c r="R117" s="13">
        <f t="shared" si="2"/>
        <v>16447.88</v>
      </c>
      <c r="S117" s="13">
        <f t="shared" si="3"/>
        <v>48552.119999999995</v>
      </c>
    </row>
    <row r="118" spans="2:19" s="4" customFormat="1" ht="20.100000000000001" customHeight="1" x14ac:dyDescent="0.2">
      <c r="B118" s="8">
        <v>108</v>
      </c>
      <c r="C118" s="10" t="s">
        <v>82</v>
      </c>
      <c r="D118" s="10" t="s">
        <v>187</v>
      </c>
      <c r="E118" s="11" t="s">
        <v>8</v>
      </c>
      <c r="F118" s="10" t="s">
        <v>80</v>
      </c>
      <c r="G118" s="31" t="s">
        <v>315</v>
      </c>
      <c r="H118" s="12">
        <v>85000</v>
      </c>
      <c r="I118" s="13">
        <v>8577.06</v>
      </c>
      <c r="J118" s="13">
        <v>50</v>
      </c>
      <c r="K118" s="14">
        <f>+'[1]CALCULOS ISR Y TSS'!F67</f>
        <v>2439.5</v>
      </c>
      <c r="L118" s="17">
        <f>+'[1]CALCULOS ISR Y TSS'!G67</f>
        <v>2584</v>
      </c>
      <c r="M118" s="13">
        <v>5551.0174999999999</v>
      </c>
      <c r="N118" s="13">
        <v>0</v>
      </c>
      <c r="O118" s="13">
        <v>0</v>
      </c>
      <c r="P118" s="13">
        <v>200</v>
      </c>
      <c r="Q118" s="13">
        <v>6324.27</v>
      </c>
      <c r="R118" s="13">
        <f t="shared" si="2"/>
        <v>25725.8475</v>
      </c>
      <c r="S118" s="13">
        <f t="shared" si="3"/>
        <v>59274.152499999997</v>
      </c>
    </row>
    <row r="119" spans="2:19" s="4" customFormat="1" ht="20.100000000000001" customHeight="1" x14ac:dyDescent="0.2">
      <c r="B119" s="8">
        <v>109</v>
      </c>
      <c r="C119" s="10" t="s">
        <v>183</v>
      </c>
      <c r="D119" s="10" t="s">
        <v>184</v>
      </c>
      <c r="E119" s="11" t="s">
        <v>11</v>
      </c>
      <c r="F119" s="10" t="s">
        <v>177</v>
      </c>
      <c r="G119" s="31" t="s">
        <v>315</v>
      </c>
      <c r="H119" s="12">
        <v>115000</v>
      </c>
      <c r="I119" s="13">
        <v>15633.81</v>
      </c>
      <c r="J119" s="13">
        <v>170</v>
      </c>
      <c r="K119" s="14">
        <f>+'[1]CALCULOS ISR Y TSS'!F51</f>
        <v>3300.5</v>
      </c>
      <c r="L119" s="17">
        <f>+'[1]CALCULOS ISR Y TSS'!G51</f>
        <v>3496</v>
      </c>
      <c r="M119" s="13">
        <v>0</v>
      </c>
      <c r="N119" s="13">
        <v>0</v>
      </c>
      <c r="O119" s="13">
        <v>0</v>
      </c>
      <c r="P119" s="13">
        <v>200</v>
      </c>
      <c r="Q119" s="13">
        <v>1000</v>
      </c>
      <c r="R119" s="13">
        <f t="shared" si="2"/>
        <v>23800.309999999998</v>
      </c>
      <c r="S119" s="13">
        <f t="shared" si="3"/>
        <v>91199.69</v>
      </c>
    </row>
    <row r="120" spans="2:19" s="4" customFormat="1" ht="20.100000000000001" customHeight="1" x14ac:dyDescent="0.2">
      <c r="B120" s="8">
        <v>110</v>
      </c>
      <c r="C120" s="10" t="s">
        <v>157</v>
      </c>
      <c r="D120" s="10" t="s">
        <v>83</v>
      </c>
      <c r="E120" s="11" t="s">
        <v>11</v>
      </c>
      <c r="F120" s="10" t="s">
        <v>84</v>
      </c>
      <c r="G120" s="31" t="s">
        <v>315</v>
      </c>
      <c r="H120" s="12">
        <v>108592</v>
      </c>
      <c r="I120" s="13">
        <v>14126.49</v>
      </c>
      <c r="J120" s="13">
        <v>50</v>
      </c>
      <c r="K120" s="14">
        <f>+'[1]CALCULOS ISR Y TSS'!F19</f>
        <v>3116.5904</v>
      </c>
      <c r="L120" s="17">
        <f>+'[1]CALCULOS ISR Y TSS'!G19</f>
        <v>3301.1968000000002</v>
      </c>
      <c r="M120" s="13">
        <v>15777.685000000001</v>
      </c>
      <c r="N120" s="13">
        <v>0</v>
      </c>
      <c r="O120" s="13">
        <v>0</v>
      </c>
      <c r="P120" s="13">
        <v>0</v>
      </c>
      <c r="Q120" s="13">
        <v>9391.27</v>
      </c>
      <c r="R120" s="13">
        <f t="shared" si="2"/>
        <v>45763.232199999999</v>
      </c>
      <c r="S120" s="13">
        <f t="shared" si="3"/>
        <v>62828.767800000001</v>
      </c>
    </row>
    <row r="121" spans="2:19" s="4" customFormat="1" ht="20.100000000000001" customHeight="1" x14ac:dyDescent="0.2">
      <c r="B121" s="8">
        <v>111</v>
      </c>
      <c r="C121" s="10" t="s">
        <v>173</v>
      </c>
      <c r="D121" s="10" t="s">
        <v>19</v>
      </c>
      <c r="E121" s="11" t="s">
        <v>11</v>
      </c>
      <c r="F121" s="10" t="s">
        <v>84</v>
      </c>
      <c r="G121" s="31" t="s">
        <v>314</v>
      </c>
      <c r="H121" s="12">
        <v>70000</v>
      </c>
      <c r="I121" s="14">
        <v>5025.3599999999997</v>
      </c>
      <c r="J121" s="13">
        <v>50</v>
      </c>
      <c r="K121" s="14">
        <f>+'[1]CALCULOS ISR Y TSS'!F37</f>
        <v>2009</v>
      </c>
      <c r="L121" s="17">
        <f>+'[1]CALCULOS ISR Y TSS'!G37</f>
        <v>2128</v>
      </c>
      <c r="M121" s="13">
        <v>5005.8675000000003</v>
      </c>
      <c r="N121" s="13">
        <f>1715.46</f>
        <v>1715.46</v>
      </c>
      <c r="O121" s="13">
        <v>0</v>
      </c>
      <c r="P121" s="13">
        <v>0</v>
      </c>
      <c r="Q121" s="13">
        <v>0</v>
      </c>
      <c r="R121" s="13">
        <f t="shared" si="2"/>
        <v>15933.6875</v>
      </c>
      <c r="S121" s="13">
        <f t="shared" si="3"/>
        <v>54066.3125</v>
      </c>
    </row>
    <row r="122" spans="2:19" s="4" customFormat="1" ht="20.100000000000001" customHeight="1" x14ac:dyDescent="0.2">
      <c r="B122" s="8">
        <v>112</v>
      </c>
      <c r="C122" s="15" t="s">
        <v>259</v>
      </c>
      <c r="D122" s="15" t="s">
        <v>87</v>
      </c>
      <c r="E122" s="15" t="s">
        <v>8</v>
      </c>
      <c r="F122" s="16" t="s">
        <v>84</v>
      </c>
      <c r="G122" s="30" t="s">
        <v>314</v>
      </c>
      <c r="H122" s="12">
        <v>60000</v>
      </c>
      <c r="I122" s="13">
        <v>3486.65</v>
      </c>
      <c r="J122" s="13">
        <v>170</v>
      </c>
      <c r="K122" s="14">
        <f>+'[1]CALCULOS ISR Y TSS'!F149</f>
        <v>1722</v>
      </c>
      <c r="L122" s="17">
        <f>+'[1]CALCULOS ISR Y TSS'!G149</f>
        <v>1824</v>
      </c>
      <c r="M122" s="13">
        <v>0</v>
      </c>
      <c r="N122" s="13">
        <v>0</v>
      </c>
      <c r="O122" s="13">
        <v>0</v>
      </c>
      <c r="P122" s="13">
        <v>200</v>
      </c>
      <c r="Q122" s="13">
        <v>30845.72</v>
      </c>
      <c r="R122" s="13">
        <f t="shared" si="2"/>
        <v>38248.370000000003</v>
      </c>
      <c r="S122" s="13">
        <f t="shared" si="3"/>
        <v>21751.629999999997</v>
      </c>
    </row>
    <row r="123" spans="2:19" s="4" customFormat="1" ht="20.100000000000001" customHeight="1" x14ac:dyDescent="0.2">
      <c r="B123" s="8">
        <v>113</v>
      </c>
      <c r="C123" s="15" t="s">
        <v>89</v>
      </c>
      <c r="D123" s="15" t="s">
        <v>87</v>
      </c>
      <c r="E123" s="15" t="s">
        <v>8</v>
      </c>
      <c r="F123" s="16" t="s">
        <v>84</v>
      </c>
      <c r="G123" s="30" t="s">
        <v>314</v>
      </c>
      <c r="H123" s="12">
        <v>60000</v>
      </c>
      <c r="I123" s="13">
        <v>3486.65</v>
      </c>
      <c r="J123" s="13">
        <v>50</v>
      </c>
      <c r="K123" s="14">
        <f>+'[1]CALCULOS ISR Y TSS'!F162</f>
        <v>1722</v>
      </c>
      <c r="L123" s="17">
        <f>+'[1]CALCULOS ISR Y TSS'!G162</f>
        <v>1824</v>
      </c>
      <c r="M123" s="13">
        <v>0</v>
      </c>
      <c r="N123" s="13">
        <v>0</v>
      </c>
      <c r="O123" s="13">
        <v>0</v>
      </c>
      <c r="P123" s="13">
        <v>200</v>
      </c>
      <c r="Q123" s="13">
        <v>25000</v>
      </c>
      <c r="R123" s="13">
        <f t="shared" si="2"/>
        <v>32282.65</v>
      </c>
      <c r="S123" s="13">
        <f t="shared" si="3"/>
        <v>27717.35</v>
      </c>
    </row>
    <row r="124" spans="2:19" s="4" customFormat="1" ht="20.100000000000001" customHeight="1" x14ac:dyDescent="0.2">
      <c r="B124" s="8">
        <v>114</v>
      </c>
      <c r="C124" s="10" t="s">
        <v>85</v>
      </c>
      <c r="D124" s="10" t="s">
        <v>87</v>
      </c>
      <c r="E124" s="11" t="s">
        <v>11</v>
      </c>
      <c r="F124" s="11" t="s">
        <v>177</v>
      </c>
      <c r="G124" s="31" t="s">
        <v>314</v>
      </c>
      <c r="H124" s="12">
        <v>60000</v>
      </c>
      <c r="I124" s="14">
        <v>3143.59</v>
      </c>
      <c r="J124" s="13">
        <v>130</v>
      </c>
      <c r="K124" s="14">
        <f>+'[1]CALCULOS ISR Y TSS'!F43</f>
        <v>1722</v>
      </c>
      <c r="L124" s="17">
        <f>+'[1]CALCULOS ISR Y TSS'!G43</f>
        <v>1824</v>
      </c>
      <c r="M124" s="13">
        <v>1693.1429999999998</v>
      </c>
      <c r="N124" s="13">
        <f>1715.46</f>
        <v>1715.46</v>
      </c>
      <c r="O124" s="13">
        <v>0</v>
      </c>
      <c r="P124" s="13">
        <v>0</v>
      </c>
      <c r="Q124" s="13">
        <v>1000</v>
      </c>
      <c r="R124" s="13">
        <f t="shared" si="2"/>
        <v>11228.192999999999</v>
      </c>
      <c r="S124" s="13">
        <f t="shared" si="3"/>
        <v>48771.807000000001</v>
      </c>
    </row>
    <row r="125" spans="2:19" s="4" customFormat="1" ht="20.100000000000001" customHeight="1" x14ac:dyDescent="0.2">
      <c r="B125" s="8">
        <v>115</v>
      </c>
      <c r="C125" s="18" t="s">
        <v>206</v>
      </c>
      <c r="D125" s="11" t="s">
        <v>207</v>
      </c>
      <c r="E125" s="11" t="s">
        <v>8</v>
      </c>
      <c r="F125" s="10" t="s">
        <v>177</v>
      </c>
      <c r="G125" s="31" t="s">
        <v>315</v>
      </c>
      <c r="H125" s="12">
        <v>60000</v>
      </c>
      <c r="I125" s="13">
        <v>3486.65</v>
      </c>
      <c r="J125" s="13">
        <v>50</v>
      </c>
      <c r="K125" s="14">
        <f>+'[1]CALCULOS ISR Y TSS'!F79</f>
        <v>1722</v>
      </c>
      <c r="L125" s="17">
        <f>+'[1]CALCULOS ISR Y TSS'!G79</f>
        <v>1824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f t="shared" si="2"/>
        <v>7082.65</v>
      </c>
      <c r="S125" s="13">
        <f t="shared" si="3"/>
        <v>52917.35</v>
      </c>
    </row>
    <row r="126" spans="2:19" s="4" customFormat="1" ht="20.100000000000001" customHeight="1" x14ac:dyDescent="0.2">
      <c r="B126" s="8">
        <v>116</v>
      </c>
      <c r="C126" s="19" t="s">
        <v>86</v>
      </c>
      <c r="D126" s="15" t="s">
        <v>207</v>
      </c>
      <c r="E126" s="15" t="s">
        <v>8</v>
      </c>
      <c r="F126" s="16" t="s">
        <v>177</v>
      </c>
      <c r="G126" s="30" t="s">
        <v>315</v>
      </c>
      <c r="H126" s="12">
        <v>60000</v>
      </c>
      <c r="I126" s="13">
        <v>3486.65</v>
      </c>
      <c r="J126" s="13">
        <v>50</v>
      </c>
      <c r="K126" s="14">
        <f>+'[1]CALCULOS ISR Y TSS'!F84</f>
        <v>1722</v>
      </c>
      <c r="L126" s="17">
        <f>+'[1]CALCULOS ISR Y TSS'!G84</f>
        <v>1824</v>
      </c>
      <c r="M126" s="13">
        <v>825.82050000000004</v>
      </c>
      <c r="N126" s="13">
        <v>0</v>
      </c>
      <c r="O126" s="13">
        <v>0</v>
      </c>
      <c r="P126" s="13">
        <v>0</v>
      </c>
      <c r="Q126" s="13">
        <v>23726.799999999999</v>
      </c>
      <c r="R126" s="13">
        <f t="shared" si="2"/>
        <v>31635.270499999999</v>
      </c>
      <c r="S126" s="13">
        <f t="shared" si="3"/>
        <v>28364.729500000001</v>
      </c>
    </row>
    <row r="127" spans="2:19" s="4" customFormat="1" ht="20.100000000000001" customHeight="1" x14ac:dyDescent="0.2">
      <c r="B127" s="8">
        <v>117</v>
      </c>
      <c r="C127" s="15" t="s">
        <v>213</v>
      </c>
      <c r="D127" s="15" t="s">
        <v>87</v>
      </c>
      <c r="E127" s="15" t="s">
        <v>8</v>
      </c>
      <c r="F127" s="16" t="s">
        <v>177</v>
      </c>
      <c r="G127" s="30" t="s">
        <v>314</v>
      </c>
      <c r="H127" s="12">
        <v>73000</v>
      </c>
      <c r="I127" s="13">
        <v>5932.99</v>
      </c>
      <c r="J127" s="13">
        <v>50</v>
      </c>
      <c r="K127" s="14">
        <f>+'[1]CALCULOS ISR Y TSS'!F87</f>
        <v>2095.1</v>
      </c>
      <c r="L127" s="17">
        <f>+'[1]CALCULOS ISR Y TSS'!G87</f>
        <v>2219.1999999999998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f t="shared" si="2"/>
        <v>10297.290000000001</v>
      </c>
      <c r="S127" s="13">
        <f t="shared" si="3"/>
        <v>62702.71</v>
      </c>
    </row>
    <row r="128" spans="2:19" s="4" customFormat="1" ht="20.100000000000001" customHeight="1" x14ac:dyDescent="0.2">
      <c r="B128" s="8">
        <v>118</v>
      </c>
      <c r="C128" s="15" t="s">
        <v>240</v>
      </c>
      <c r="D128" s="15" t="s">
        <v>88</v>
      </c>
      <c r="E128" s="15" t="s">
        <v>8</v>
      </c>
      <c r="F128" s="16" t="s">
        <v>177</v>
      </c>
      <c r="G128" s="30" t="s">
        <v>314</v>
      </c>
      <c r="H128" s="12">
        <v>60000</v>
      </c>
      <c r="I128" s="13">
        <v>3486.65</v>
      </c>
      <c r="J128" s="13">
        <v>50</v>
      </c>
      <c r="K128" s="14">
        <f>+'[1]CALCULOS ISR Y TSS'!F126</f>
        <v>1722</v>
      </c>
      <c r="L128" s="17">
        <f>+'[1]CALCULOS ISR Y TSS'!G126</f>
        <v>1824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f t="shared" si="2"/>
        <v>7082.65</v>
      </c>
      <c r="S128" s="13">
        <f t="shared" si="3"/>
        <v>52917.35</v>
      </c>
    </row>
    <row r="129" spans="2:19" s="4" customFormat="1" ht="20.100000000000001" customHeight="1" x14ac:dyDescent="0.2">
      <c r="B129" s="8">
        <v>119</v>
      </c>
      <c r="C129" s="15" t="s">
        <v>241</v>
      </c>
      <c r="D129" s="15" t="s">
        <v>88</v>
      </c>
      <c r="E129" s="15" t="s">
        <v>8</v>
      </c>
      <c r="F129" s="16" t="s">
        <v>177</v>
      </c>
      <c r="G129" s="30" t="s">
        <v>314</v>
      </c>
      <c r="H129" s="12">
        <v>60000</v>
      </c>
      <c r="I129" s="13">
        <v>3486.65</v>
      </c>
      <c r="J129" s="13">
        <v>50</v>
      </c>
      <c r="K129" s="14">
        <f>+'[1]CALCULOS ISR Y TSS'!F127</f>
        <v>1722</v>
      </c>
      <c r="L129" s="17">
        <f>+'[1]CALCULOS ISR Y TSS'!G127</f>
        <v>1824</v>
      </c>
      <c r="M129" s="13">
        <v>1651.6410000000001</v>
      </c>
      <c r="N129" s="13">
        <v>0</v>
      </c>
      <c r="O129" s="13">
        <v>0</v>
      </c>
      <c r="P129" s="13">
        <v>0</v>
      </c>
      <c r="Q129" s="13">
        <v>0</v>
      </c>
      <c r="R129" s="13">
        <f t="shared" si="2"/>
        <v>8734.2909999999993</v>
      </c>
      <c r="S129" s="13">
        <f t="shared" si="3"/>
        <v>51265.709000000003</v>
      </c>
    </row>
    <row r="130" spans="2:19" s="4" customFormat="1" ht="20.100000000000001" customHeight="1" x14ac:dyDescent="0.2">
      <c r="B130" s="8">
        <v>120</v>
      </c>
      <c r="C130" s="15" t="s">
        <v>355</v>
      </c>
      <c r="D130" s="15" t="s">
        <v>356</v>
      </c>
      <c r="E130" s="15" t="s">
        <v>8</v>
      </c>
      <c r="F130" s="16" t="s">
        <v>357</v>
      </c>
      <c r="G130" s="30" t="s">
        <v>314</v>
      </c>
      <c r="H130" s="12">
        <v>125000</v>
      </c>
      <c r="I130" s="13">
        <v>17986.060000000001</v>
      </c>
      <c r="J130" s="13">
        <v>50</v>
      </c>
      <c r="K130" s="14">
        <f>+'[1]CALCULOS ISR Y TSS'!F201</f>
        <v>3587.5</v>
      </c>
      <c r="L130" s="17">
        <f>+'[1]CALCULOS ISR Y TSS'!G201</f>
        <v>3800</v>
      </c>
      <c r="M130" s="13">
        <v>0</v>
      </c>
      <c r="N130" s="13">
        <v>1715.46</v>
      </c>
      <c r="O130" s="13">
        <v>0</v>
      </c>
      <c r="P130" s="13">
        <v>0</v>
      </c>
      <c r="Q130" s="13">
        <v>0</v>
      </c>
      <c r="R130" s="13">
        <f t="shared" si="2"/>
        <v>27139.02</v>
      </c>
      <c r="S130" s="13">
        <f t="shared" si="3"/>
        <v>97860.98</v>
      </c>
    </row>
    <row r="131" spans="2:19" s="4" customFormat="1" ht="20.100000000000001" customHeight="1" x14ac:dyDescent="0.2">
      <c r="B131" s="8">
        <v>121</v>
      </c>
      <c r="C131" s="15" t="s">
        <v>37</v>
      </c>
      <c r="D131" s="15" t="s">
        <v>38</v>
      </c>
      <c r="E131" s="15" t="s">
        <v>8</v>
      </c>
      <c r="F131" s="16" t="s">
        <v>357</v>
      </c>
      <c r="G131" s="30" t="s">
        <v>314</v>
      </c>
      <c r="H131" s="12">
        <v>50000</v>
      </c>
      <c r="I131" s="13">
        <v>1854</v>
      </c>
      <c r="J131" s="13">
        <v>50</v>
      </c>
      <c r="K131" s="14">
        <f>+'[1]CALCULOS ISR Y TSS'!F112</f>
        <v>1435</v>
      </c>
      <c r="L131" s="17">
        <f>+'[1]CALCULOS ISR Y TSS'!G112</f>
        <v>1520</v>
      </c>
      <c r="M131" s="13">
        <v>825.82050000000004</v>
      </c>
      <c r="N131" s="13">
        <v>0</v>
      </c>
      <c r="O131" s="13">
        <v>0</v>
      </c>
      <c r="P131" s="13">
        <v>0</v>
      </c>
      <c r="Q131" s="13">
        <v>0</v>
      </c>
      <c r="R131" s="13">
        <f t="shared" si="2"/>
        <v>5684.8204999999998</v>
      </c>
      <c r="S131" s="13">
        <f t="shared" si="3"/>
        <v>44315.179499999998</v>
      </c>
    </row>
    <row r="132" spans="2:19" s="4" customFormat="1" ht="20.100000000000001" customHeight="1" x14ac:dyDescent="0.2">
      <c r="B132" s="8">
        <v>122</v>
      </c>
      <c r="C132" s="15" t="s">
        <v>41</v>
      </c>
      <c r="D132" s="15" t="s">
        <v>145</v>
      </c>
      <c r="E132" s="15" t="s">
        <v>8</v>
      </c>
      <c r="F132" s="16" t="s">
        <v>357</v>
      </c>
      <c r="G132" s="30" t="s">
        <v>314</v>
      </c>
      <c r="H132" s="12">
        <v>35000</v>
      </c>
      <c r="I132" s="13">
        <v>0</v>
      </c>
      <c r="J132" s="13">
        <v>50</v>
      </c>
      <c r="K132" s="14">
        <f>+'[1]CALCULOS ISR Y TSS'!F160</f>
        <v>1004.5</v>
      </c>
      <c r="L132" s="17">
        <f>+'[1]CALCULOS ISR Y TSS'!G160</f>
        <v>1064</v>
      </c>
      <c r="M132" s="13">
        <v>0</v>
      </c>
      <c r="N132" s="13">
        <v>0</v>
      </c>
      <c r="O132" s="13">
        <v>0</v>
      </c>
      <c r="P132" s="13">
        <v>200</v>
      </c>
      <c r="Q132" s="13">
        <v>500</v>
      </c>
      <c r="R132" s="13">
        <f t="shared" si="2"/>
        <v>2818.5</v>
      </c>
      <c r="S132" s="13">
        <f t="shared" si="3"/>
        <v>32181.5</v>
      </c>
    </row>
    <row r="133" spans="2:19" s="4" customFormat="1" ht="20.100000000000001" customHeight="1" x14ac:dyDescent="0.2">
      <c r="B133" s="8">
        <v>123</v>
      </c>
      <c r="C133" s="15" t="s">
        <v>94</v>
      </c>
      <c r="D133" s="15" t="s">
        <v>226</v>
      </c>
      <c r="E133" s="15" t="s">
        <v>8</v>
      </c>
      <c r="F133" s="16" t="s">
        <v>95</v>
      </c>
      <c r="G133" s="30" t="s">
        <v>314</v>
      </c>
      <c r="H133" s="13">
        <v>115000</v>
      </c>
      <c r="I133" s="13">
        <v>15633.81</v>
      </c>
      <c r="J133" s="13">
        <v>50</v>
      </c>
      <c r="K133" s="14">
        <f>+'[1]CALCULOS ISR Y TSS'!F99</f>
        <v>3300.5</v>
      </c>
      <c r="L133" s="17">
        <f>+'[1]CALCULOS ISR Y TSS'!G99</f>
        <v>3496</v>
      </c>
      <c r="M133" s="13">
        <v>564.38099999999997</v>
      </c>
      <c r="N133" s="13">
        <v>0</v>
      </c>
      <c r="O133" s="13">
        <v>0</v>
      </c>
      <c r="P133" s="13">
        <v>200</v>
      </c>
      <c r="Q133" s="13">
        <v>5500</v>
      </c>
      <c r="R133" s="13">
        <f t="shared" si="2"/>
        <v>28744.690999999999</v>
      </c>
      <c r="S133" s="13">
        <f t="shared" si="3"/>
        <v>86255.309000000008</v>
      </c>
    </row>
    <row r="134" spans="2:19" s="4" customFormat="1" ht="20.100000000000001" customHeight="1" x14ac:dyDescent="0.2">
      <c r="B134" s="8">
        <v>124</v>
      </c>
      <c r="C134" s="10" t="s">
        <v>103</v>
      </c>
      <c r="D134" s="10" t="s">
        <v>25</v>
      </c>
      <c r="E134" s="11" t="s">
        <v>8</v>
      </c>
      <c r="F134" s="10" t="s">
        <v>95</v>
      </c>
      <c r="G134" s="31" t="s">
        <v>314</v>
      </c>
      <c r="H134" s="12">
        <v>25000</v>
      </c>
      <c r="I134" s="14">
        <v>0</v>
      </c>
      <c r="J134" s="13">
        <v>130</v>
      </c>
      <c r="K134" s="14">
        <f>+'[1]CALCULOS ISR Y TSS'!F54</f>
        <v>717.5</v>
      </c>
      <c r="L134" s="17">
        <f>+'[1]CALCULOS ISR Y TSS'!G54</f>
        <v>760</v>
      </c>
      <c r="M134" s="13">
        <v>0</v>
      </c>
      <c r="N134" s="13">
        <f>1715.46</f>
        <v>1715.46</v>
      </c>
      <c r="O134" s="13">
        <v>0</v>
      </c>
      <c r="P134" s="13">
        <v>200</v>
      </c>
      <c r="Q134" s="13">
        <v>0</v>
      </c>
      <c r="R134" s="13">
        <f t="shared" si="2"/>
        <v>3522.96</v>
      </c>
      <c r="S134" s="13">
        <f t="shared" si="3"/>
        <v>21477.040000000001</v>
      </c>
    </row>
    <row r="135" spans="2:19" s="4" customFormat="1" ht="20.100000000000001" customHeight="1" x14ac:dyDescent="0.2">
      <c r="B135" s="8">
        <v>125</v>
      </c>
      <c r="C135" s="10" t="s">
        <v>104</v>
      </c>
      <c r="D135" s="10" t="s">
        <v>25</v>
      </c>
      <c r="E135" s="11" t="s">
        <v>8</v>
      </c>
      <c r="F135" s="10" t="s">
        <v>95</v>
      </c>
      <c r="G135" s="31" t="s">
        <v>314</v>
      </c>
      <c r="H135" s="12">
        <v>25000</v>
      </c>
      <c r="I135" s="13">
        <v>0</v>
      </c>
      <c r="J135" s="13">
        <v>50</v>
      </c>
      <c r="K135" s="14">
        <f>+'[1]CALCULOS ISR Y TSS'!F60</f>
        <v>717.5</v>
      </c>
      <c r="L135" s="17">
        <f>+'[1]CALCULOS ISR Y TSS'!G60</f>
        <v>760</v>
      </c>
      <c r="M135" s="13">
        <v>564.38099999999997</v>
      </c>
      <c r="N135" s="13">
        <v>0</v>
      </c>
      <c r="O135" s="13">
        <v>0</v>
      </c>
      <c r="P135" s="13">
        <v>200</v>
      </c>
      <c r="Q135" s="13">
        <v>5819.65</v>
      </c>
      <c r="R135" s="13">
        <f t="shared" si="2"/>
        <v>8111.530999999999</v>
      </c>
      <c r="S135" s="13">
        <f t="shared" si="3"/>
        <v>16888.469000000001</v>
      </c>
    </row>
    <row r="136" spans="2:19" s="4" customFormat="1" ht="20.100000000000001" customHeight="1" x14ac:dyDescent="0.2">
      <c r="B136" s="8">
        <v>126</v>
      </c>
      <c r="C136" s="10" t="s">
        <v>198</v>
      </c>
      <c r="D136" s="10" t="s">
        <v>25</v>
      </c>
      <c r="E136" s="11" t="s">
        <v>8</v>
      </c>
      <c r="F136" s="10" t="s">
        <v>95</v>
      </c>
      <c r="G136" s="31" t="s">
        <v>314</v>
      </c>
      <c r="H136" s="12">
        <v>25000</v>
      </c>
      <c r="I136" s="13">
        <v>0</v>
      </c>
      <c r="J136" s="13">
        <v>50</v>
      </c>
      <c r="K136" s="14">
        <f>+'[1]CALCULOS ISR Y TSS'!F66</f>
        <v>717.5</v>
      </c>
      <c r="L136" s="17">
        <f>+'[1]CALCULOS ISR Y TSS'!G66</f>
        <v>760</v>
      </c>
      <c r="M136" s="13">
        <v>0</v>
      </c>
      <c r="N136" s="13">
        <v>0</v>
      </c>
      <c r="O136" s="13">
        <v>0</v>
      </c>
      <c r="P136" s="13">
        <v>200</v>
      </c>
      <c r="Q136" s="13">
        <v>9039.31</v>
      </c>
      <c r="R136" s="13">
        <f t="shared" si="2"/>
        <v>10766.81</v>
      </c>
      <c r="S136" s="13">
        <f t="shared" si="3"/>
        <v>14233.19</v>
      </c>
    </row>
    <row r="137" spans="2:19" s="4" customFormat="1" ht="20.100000000000001" customHeight="1" x14ac:dyDescent="0.2">
      <c r="B137" s="8">
        <v>127</v>
      </c>
      <c r="C137" s="18" t="s">
        <v>200</v>
      </c>
      <c r="D137" s="11" t="s">
        <v>97</v>
      </c>
      <c r="E137" s="11" t="s">
        <v>8</v>
      </c>
      <c r="F137" s="10" t="s">
        <v>95</v>
      </c>
      <c r="G137" s="31" t="s">
        <v>315</v>
      </c>
      <c r="H137" s="12">
        <v>75000</v>
      </c>
      <c r="I137" s="13">
        <v>6309.35</v>
      </c>
      <c r="J137" s="13">
        <v>50</v>
      </c>
      <c r="K137" s="14">
        <f>+'[1]CALCULOS ISR Y TSS'!F71</f>
        <v>2152.5</v>
      </c>
      <c r="L137" s="17">
        <f>+'[1]CALCULOS ISR Y TSS'!G71</f>
        <v>2280</v>
      </c>
      <c r="M137" s="13">
        <v>0</v>
      </c>
      <c r="N137" s="13">
        <v>0</v>
      </c>
      <c r="O137" s="13">
        <v>0</v>
      </c>
      <c r="P137" s="13">
        <v>200</v>
      </c>
      <c r="Q137" s="13">
        <v>0</v>
      </c>
      <c r="R137" s="13">
        <f t="shared" si="2"/>
        <v>10991.85</v>
      </c>
      <c r="S137" s="13">
        <f t="shared" si="3"/>
        <v>64008.15</v>
      </c>
    </row>
    <row r="138" spans="2:19" s="4" customFormat="1" ht="20.100000000000001" customHeight="1" x14ac:dyDescent="0.2">
      <c r="B138" s="8">
        <v>128</v>
      </c>
      <c r="C138" s="18" t="s">
        <v>105</v>
      </c>
      <c r="D138" s="11" t="s">
        <v>106</v>
      </c>
      <c r="E138" s="11" t="s">
        <v>8</v>
      </c>
      <c r="F138" s="10" t="s">
        <v>95</v>
      </c>
      <c r="G138" s="31" t="s">
        <v>314</v>
      </c>
      <c r="H138" s="12">
        <v>26000</v>
      </c>
      <c r="I138" s="13">
        <v>0</v>
      </c>
      <c r="J138" s="13">
        <v>50</v>
      </c>
      <c r="K138" s="14">
        <f>+'[1]CALCULOS ISR Y TSS'!F77</f>
        <v>746.2</v>
      </c>
      <c r="L138" s="17">
        <f>+'[1]CALCULOS ISR Y TSS'!G77</f>
        <v>790.4</v>
      </c>
      <c r="M138" s="13">
        <v>1693.1429999999998</v>
      </c>
      <c r="N138" s="13">
        <v>0</v>
      </c>
      <c r="O138" s="13">
        <v>0</v>
      </c>
      <c r="P138" s="13">
        <v>200</v>
      </c>
      <c r="Q138" s="13">
        <v>3175.17</v>
      </c>
      <c r="R138" s="13">
        <f t="shared" si="2"/>
        <v>6654.9129999999996</v>
      </c>
      <c r="S138" s="13">
        <f t="shared" si="3"/>
        <v>19345.087</v>
      </c>
    </row>
    <row r="139" spans="2:19" s="4" customFormat="1" ht="20.100000000000001" customHeight="1" x14ac:dyDescent="0.2">
      <c r="B139" s="8">
        <v>129</v>
      </c>
      <c r="C139" s="15" t="s">
        <v>223</v>
      </c>
      <c r="D139" s="15" t="s">
        <v>98</v>
      </c>
      <c r="E139" s="15" t="s">
        <v>8</v>
      </c>
      <c r="F139" s="16" t="s">
        <v>95</v>
      </c>
      <c r="G139" s="30" t="s">
        <v>315</v>
      </c>
      <c r="H139" s="12">
        <v>55000</v>
      </c>
      <c r="I139" s="13">
        <v>2559.6799999999998</v>
      </c>
      <c r="J139" s="13">
        <v>50</v>
      </c>
      <c r="K139" s="14">
        <f>+'[1]CALCULOS ISR Y TSS'!F96</f>
        <v>1578.5</v>
      </c>
      <c r="L139" s="17">
        <f>+'[1]CALCULOS ISR Y TSS'!G96</f>
        <v>1672</v>
      </c>
      <c r="M139" s="13">
        <v>825.82050000000004</v>
      </c>
      <c r="N139" s="13">
        <v>0</v>
      </c>
      <c r="O139" s="13">
        <v>0</v>
      </c>
      <c r="P139" s="13">
        <v>200</v>
      </c>
      <c r="Q139" s="13">
        <v>8730.48</v>
      </c>
      <c r="R139" s="13">
        <f t="shared" ref="R139:R202" si="4">SUM(I139:Q139)</f>
        <v>15616.4805</v>
      </c>
      <c r="S139" s="13">
        <f t="shared" ref="S139:S202" si="5">+H139-R139</f>
        <v>39383.519500000002</v>
      </c>
    </row>
    <row r="140" spans="2:19" s="4" customFormat="1" ht="20.100000000000001" customHeight="1" x14ac:dyDescent="0.2">
      <c r="B140" s="8">
        <v>130</v>
      </c>
      <c r="C140" s="15" t="s">
        <v>230</v>
      </c>
      <c r="D140" s="15" t="s">
        <v>99</v>
      </c>
      <c r="E140" s="15" t="s">
        <v>8</v>
      </c>
      <c r="F140" s="16" t="s">
        <v>95</v>
      </c>
      <c r="G140" s="30" t="s">
        <v>315</v>
      </c>
      <c r="H140" s="13">
        <v>40000</v>
      </c>
      <c r="I140" s="13">
        <v>185.33</v>
      </c>
      <c r="J140" s="13">
        <v>130</v>
      </c>
      <c r="K140" s="14">
        <f>+'[1]CALCULOS ISR Y TSS'!F102</f>
        <v>1148</v>
      </c>
      <c r="L140" s="17">
        <f>+'[1]CALCULOS ISR Y TSS'!G102</f>
        <v>1216</v>
      </c>
      <c r="M140" s="13">
        <v>0</v>
      </c>
      <c r="N140" s="13">
        <v>1715.46</v>
      </c>
      <c r="O140" s="13">
        <v>0</v>
      </c>
      <c r="P140" s="13">
        <v>200</v>
      </c>
      <c r="Q140" s="13">
        <v>10230.48</v>
      </c>
      <c r="R140" s="13">
        <f t="shared" si="4"/>
        <v>14825.27</v>
      </c>
      <c r="S140" s="13">
        <f t="shared" si="5"/>
        <v>25174.73</v>
      </c>
    </row>
    <row r="141" spans="2:19" s="4" customFormat="1" ht="20.100000000000001" customHeight="1" x14ac:dyDescent="0.2">
      <c r="B141" s="8">
        <v>131</v>
      </c>
      <c r="C141" s="15" t="s">
        <v>107</v>
      </c>
      <c r="D141" s="15" t="s">
        <v>25</v>
      </c>
      <c r="E141" s="15" t="s">
        <v>8</v>
      </c>
      <c r="F141" s="16" t="s">
        <v>95</v>
      </c>
      <c r="G141" s="30" t="s">
        <v>314</v>
      </c>
      <c r="H141" s="12">
        <v>25000</v>
      </c>
      <c r="I141" s="13">
        <v>0</v>
      </c>
      <c r="J141" s="13">
        <v>50</v>
      </c>
      <c r="K141" s="14">
        <f>+'[1]CALCULOS ISR Y TSS'!F108</f>
        <v>717.5</v>
      </c>
      <c r="L141" s="17">
        <f>+'[1]CALCULOS ISR Y TSS'!G108</f>
        <v>760</v>
      </c>
      <c r="M141" s="13">
        <v>0</v>
      </c>
      <c r="N141" s="13">
        <v>0</v>
      </c>
      <c r="O141" s="13">
        <v>0</v>
      </c>
      <c r="P141" s="13">
        <v>200</v>
      </c>
      <c r="Q141" s="13">
        <v>2809.8199999999997</v>
      </c>
      <c r="R141" s="13">
        <f t="shared" si="4"/>
        <v>4537.32</v>
      </c>
      <c r="S141" s="13">
        <f t="shared" si="5"/>
        <v>20462.68</v>
      </c>
    </row>
    <row r="142" spans="2:19" s="4" customFormat="1" ht="20.100000000000001" customHeight="1" x14ac:dyDescent="0.2">
      <c r="B142" s="8">
        <v>132</v>
      </c>
      <c r="C142" s="15" t="s">
        <v>108</v>
      </c>
      <c r="D142" s="15" t="s">
        <v>25</v>
      </c>
      <c r="E142" s="15" t="s">
        <v>8</v>
      </c>
      <c r="F142" s="16" t="s">
        <v>95</v>
      </c>
      <c r="G142" s="30" t="s">
        <v>314</v>
      </c>
      <c r="H142" s="12">
        <v>25000</v>
      </c>
      <c r="I142" s="13">
        <v>0</v>
      </c>
      <c r="J142" s="13">
        <v>130</v>
      </c>
      <c r="K142" s="14">
        <f>+'[1]CALCULOS ISR Y TSS'!F113</f>
        <v>717.5</v>
      </c>
      <c r="L142" s="17">
        <f>+'[1]CALCULOS ISR Y TSS'!G113</f>
        <v>760</v>
      </c>
      <c r="M142" s="13">
        <v>0</v>
      </c>
      <c r="N142" s="13">
        <v>0</v>
      </c>
      <c r="O142" s="13">
        <v>0</v>
      </c>
      <c r="P142" s="13">
        <v>200</v>
      </c>
      <c r="Q142" s="13">
        <v>7422.86</v>
      </c>
      <c r="R142" s="13">
        <f t="shared" si="4"/>
        <v>9230.36</v>
      </c>
      <c r="S142" s="13">
        <f t="shared" si="5"/>
        <v>15769.64</v>
      </c>
    </row>
    <row r="143" spans="2:19" s="4" customFormat="1" ht="20.100000000000001" customHeight="1" x14ac:dyDescent="0.2">
      <c r="B143" s="8">
        <v>133</v>
      </c>
      <c r="C143" s="15" t="s">
        <v>100</v>
      </c>
      <c r="D143" s="15" t="s">
        <v>39</v>
      </c>
      <c r="E143" s="15" t="s">
        <v>8</v>
      </c>
      <c r="F143" s="16" t="s">
        <v>95</v>
      </c>
      <c r="G143" s="30" t="s">
        <v>314</v>
      </c>
      <c r="H143" s="12">
        <v>30000</v>
      </c>
      <c r="I143" s="14">
        <v>0</v>
      </c>
      <c r="J143" s="13">
        <v>90</v>
      </c>
      <c r="K143" s="14">
        <f>+'[1]CALCULOS ISR Y TSS'!F120</f>
        <v>861</v>
      </c>
      <c r="L143" s="17">
        <f>+'[1]CALCULOS ISR Y TSS'!G120</f>
        <v>912</v>
      </c>
      <c r="M143" s="13">
        <v>0</v>
      </c>
      <c r="N143" s="13">
        <f>(1715.46*2)</f>
        <v>3430.92</v>
      </c>
      <c r="O143" s="13">
        <v>0</v>
      </c>
      <c r="P143" s="13">
        <v>200</v>
      </c>
      <c r="Q143" s="13">
        <v>14038.1</v>
      </c>
      <c r="R143" s="13">
        <f t="shared" si="4"/>
        <v>19532.02</v>
      </c>
      <c r="S143" s="13">
        <f t="shared" si="5"/>
        <v>10467.98</v>
      </c>
    </row>
    <row r="144" spans="2:19" s="4" customFormat="1" ht="20.100000000000001" customHeight="1" x14ac:dyDescent="0.2">
      <c r="B144" s="8">
        <v>134</v>
      </c>
      <c r="C144" s="15" t="s">
        <v>109</v>
      </c>
      <c r="D144" s="15" t="s">
        <v>25</v>
      </c>
      <c r="E144" s="15" t="s">
        <v>8</v>
      </c>
      <c r="F144" s="16" t="s">
        <v>95</v>
      </c>
      <c r="G144" s="30" t="s">
        <v>314</v>
      </c>
      <c r="H144" s="12">
        <v>25000</v>
      </c>
      <c r="I144" s="13">
        <v>0</v>
      </c>
      <c r="J144" s="13">
        <v>50</v>
      </c>
      <c r="K144" s="14">
        <f>+'[1]CALCULOS ISR Y TSS'!F121</f>
        <v>717.5</v>
      </c>
      <c r="L144" s="17">
        <f>+'[1]CALCULOS ISR Y TSS'!G121</f>
        <v>760</v>
      </c>
      <c r="M144" s="13">
        <v>0</v>
      </c>
      <c r="N144" s="13">
        <v>0</v>
      </c>
      <c r="O144" s="13">
        <v>0</v>
      </c>
      <c r="P144" s="13">
        <v>200</v>
      </c>
      <c r="Q144" s="13">
        <v>5539.33</v>
      </c>
      <c r="R144" s="13">
        <f t="shared" si="4"/>
        <v>7266.83</v>
      </c>
      <c r="S144" s="13">
        <f t="shared" si="5"/>
        <v>17733.169999999998</v>
      </c>
    </row>
    <row r="145" spans="2:19" s="4" customFormat="1" ht="20.100000000000001" customHeight="1" x14ac:dyDescent="0.2">
      <c r="B145" s="8">
        <v>135</v>
      </c>
      <c r="C145" s="15" t="s">
        <v>101</v>
      </c>
      <c r="D145" s="15" t="s">
        <v>40</v>
      </c>
      <c r="E145" s="15" t="s">
        <v>8</v>
      </c>
      <c r="F145" s="16" t="s">
        <v>95</v>
      </c>
      <c r="G145" s="30" t="s">
        <v>314</v>
      </c>
      <c r="H145" s="12">
        <v>38000</v>
      </c>
      <c r="I145" s="13">
        <v>160.38</v>
      </c>
      <c r="J145" s="13">
        <v>50</v>
      </c>
      <c r="K145" s="14">
        <f>+'[1]CALCULOS ISR Y TSS'!F130</f>
        <v>1090.5999999999999</v>
      </c>
      <c r="L145" s="17">
        <f>+'[1]CALCULOS ISR Y TSS'!G130</f>
        <v>1155.2</v>
      </c>
      <c r="M145" s="13">
        <v>0</v>
      </c>
      <c r="N145" s="13">
        <v>0</v>
      </c>
      <c r="O145" s="13">
        <v>0</v>
      </c>
      <c r="P145" s="13">
        <v>200</v>
      </c>
      <c r="Q145" s="13">
        <v>9071.84</v>
      </c>
      <c r="R145" s="13">
        <f t="shared" si="4"/>
        <v>11728.02</v>
      </c>
      <c r="S145" s="13">
        <f t="shared" si="5"/>
        <v>26271.98</v>
      </c>
    </row>
    <row r="146" spans="2:19" s="4" customFormat="1" ht="20.100000000000001" customHeight="1" x14ac:dyDescent="0.2">
      <c r="B146" s="8">
        <v>136</v>
      </c>
      <c r="C146" s="15" t="s">
        <v>248</v>
      </c>
      <c r="D146" s="15" t="s">
        <v>102</v>
      </c>
      <c r="E146" s="15" t="s">
        <v>8</v>
      </c>
      <c r="F146" s="16" t="s">
        <v>95</v>
      </c>
      <c r="G146" s="30" t="s">
        <v>315</v>
      </c>
      <c r="H146" s="12">
        <v>60000</v>
      </c>
      <c r="I146" s="13">
        <v>3486.65</v>
      </c>
      <c r="J146" s="13">
        <v>50</v>
      </c>
      <c r="K146" s="14">
        <f>+'[1]CALCULOS ISR Y TSS'!F137</f>
        <v>1722</v>
      </c>
      <c r="L146" s="17">
        <f>+'[1]CALCULOS ISR Y TSS'!G137</f>
        <v>1824</v>
      </c>
      <c r="M146" s="13">
        <v>0</v>
      </c>
      <c r="N146" s="13">
        <v>0</v>
      </c>
      <c r="O146" s="13">
        <v>0</v>
      </c>
      <c r="P146" s="13">
        <v>200</v>
      </c>
      <c r="Q146" s="13">
        <v>0</v>
      </c>
      <c r="R146" s="13">
        <f t="shared" si="4"/>
        <v>7282.65</v>
      </c>
      <c r="S146" s="13">
        <f t="shared" si="5"/>
        <v>52717.35</v>
      </c>
    </row>
    <row r="147" spans="2:19" s="4" customFormat="1" ht="20.100000000000001" customHeight="1" x14ac:dyDescent="0.2">
      <c r="B147" s="8">
        <v>137</v>
      </c>
      <c r="C147" s="15" t="s">
        <v>253</v>
      </c>
      <c r="D147" s="15" t="s">
        <v>25</v>
      </c>
      <c r="E147" s="15" t="s">
        <v>8</v>
      </c>
      <c r="F147" s="16" t="s">
        <v>95</v>
      </c>
      <c r="G147" s="30" t="s">
        <v>314</v>
      </c>
      <c r="H147" s="12">
        <v>25000</v>
      </c>
      <c r="I147" s="13">
        <v>0</v>
      </c>
      <c r="J147" s="13">
        <v>50</v>
      </c>
      <c r="K147" s="14">
        <f>+'[1]CALCULOS ISR Y TSS'!F141</f>
        <v>717.5</v>
      </c>
      <c r="L147" s="17">
        <f>+'[1]CALCULOS ISR Y TSS'!G141</f>
        <v>760</v>
      </c>
      <c r="M147" s="13">
        <v>0</v>
      </c>
      <c r="N147" s="13">
        <v>0</v>
      </c>
      <c r="O147" s="13">
        <v>0</v>
      </c>
      <c r="P147" s="13">
        <v>200</v>
      </c>
      <c r="Q147" s="13">
        <v>5000</v>
      </c>
      <c r="R147" s="13">
        <f t="shared" si="4"/>
        <v>6727.5</v>
      </c>
      <c r="S147" s="13">
        <f t="shared" si="5"/>
        <v>18272.5</v>
      </c>
    </row>
    <row r="148" spans="2:19" s="4" customFormat="1" ht="20.100000000000001" customHeight="1" x14ac:dyDescent="0.2">
      <c r="B148" s="8">
        <v>138</v>
      </c>
      <c r="C148" s="15" t="s">
        <v>254</v>
      </c>
      <c r="D148" s="15" t="s">
        <v>25</v>
      </c>
      <c r="E148" s="15" t="s">
        <v>8</v>
      </c>
      <c r="F148" s="16" t="s">
        <v>95</v>
      </c>
      <c r="G148" s="30" t="s">
        <v>314</v>
      </c>
      <c r="H148" s="12">
        <v>25000</v>
      </c>
      <c r="I148" s="13">
        <v>0</v>
      </c>
      <c r="J148" s="13">
        <v>50</v>
      </c>
      <c r="K148" s="14">
        <f>+'[1]CALCULOS ISR Y TSS'!F142</f>
        <v>717.5</v>
      </c>
      <c r="L148" s="17">
        <f>+'[1]CALCULOS ISR Y TSS'!G142</f>
        <v>760</v>
      </c>
      <c r="M148" s="13">
        <v>0</v>
      </c>
      <c r="N148" s="13">
        <v>0</v>
      </c>
      <c r="O148" s="13">
        <v>0</v>
      </c>
      <c r="P148" s="13">
        <v>200</v>
      </c>
      <c r="Q148" s="13">
        <v>5494.6900000000005</v>
      </c>
      <c r="R148" s="13">
        <f t="shared" si="4"/>
        <v>7222.1900000000005</v>
      </c>
      <c r="S148" s="13">
        <f t="shared" si="5"/>
        <v>17777.809999999998</v>
      </c>
    </row>
    <row r="149" spans="2:19" s="4" customFormat="1" ht="20.100000000000001" customHeight="1" x14ac:dyDescent="0.2">
      <c r="B149" s="8">
        <v>139</v>
      </c>
      <c r="C149" s="15" t="s">
        <v>111</v>
      </c>
      <c r="D149" s="15" t="s">
        <v>25</v>
      </c>
      <c r="E149" s="15" t="s">
        <v>8</v>
      </c>
      <c r="F149" s="16" t="s">
        <v>95</v>
      </c>
      <c r="G149" s="30" t="s">
        <v>314</v>
      </c>
      <c r="H149" s="12">
        <v>25000</v>
      </c>
      <c r="I149" s="13">
        <v>0</v>
      </c>
      <c r="J149" s="13">
        <v>50</v>
      </c>
      <c r="K149" s="14">
        <f>+'[1]CALCULOS ISR Y TSS'!F157</f>
        <v>717.5</v>
      </c>
      <c r="L149" s="17">
        <f>+'[1]CALCULOS ISR Y TSS'!G157</f>
        <v>760</v>
      </c>
      <c r="M149" s="13">
        <v>0</v>
      </c>
      <c r="N149" s="13">
        <v>0</v>
      </c>
      <c r="O149" s="13">
        <v>0</v>
      </c>
      <c r="P149" s="13">
        <v>200</v>
      </c>
      <c r="Q149" s="13">
        <v>4074.44</v>
      </c>
      <c r="R149" s="13">
        <f t="shared" si="4"/>
        <v>5801.9400000000005</v>
      </c>
      <c r="S149" s="13">
        <f t="shared" si="5"/>
        <v>19198.059999999998</v>
      </c>
    </row>
    <row r="150" spans="2:19" s="4" customFormat="1" ht="20.100000000000001" customHeight="1" x14ac:dyDescent="0.2">
      <c r="B150" s="8">
        <v>140</v>
      </c>
      <c r="C150" s="15" t="s">
        <v>271</v>
      </c>
      <c r="D150" s="15" t="s">
        <v>25</v>
      </c>
      <c r="E150" s="15" t="s">
        <v>8</v>
      </c>
      <c r="F150" s="16" t="s">
        <v>95</v>
      </c>
      <c r="G150" s="30" t="s">
        <v>314</v>
      </c>
      <c r="H150" s="12">
        <v>25000</v>
      </c>
      <c r="I150" s="13">
        <v>0</v>
      </c>
      <c r="J150" s="13">
        <v>50</v>
      </c>
      <c r="K150" s="14">
        <f>+'[1]CALCULOS ISR Y TSS'!F173</f>
        <v>717.5</v>
      </c>
      <c r="L150" s="17">
        <f>+'[1]CALCULOS ISR Y TSS'!G173</f>
        <v>760</v>
      </c>
      <c r="M150" s="13">
        <v>0</v>
      </c>
      <c r="N150" s="13">
        <v>0</v>
      </c>
      <c r="O150" s="13">
        <v>0</v>
      </c>
      <c r="P150" s="13">
        <v>200</v>
      </c>
      <c r="Q150" s="13">
        <v>4000</v>
      </c>
      <c r="R150" s="13">
        <f t="shared" si="4"/>
        <v>5727.5</v>
      </c>
      <c r="S150" s="13">
        <f t="shared" si="5"/>
        <v>19272.5</v>
      </c>
    </row>
    <row r="151" spans="2:19" s="4" customFormat="1" ht="20.100000000000001" customHeight="1" x14ac:dyDescent="0.2">
      <c r="B151" s="8">
        <v>141</v>
      </c>
      <c r="C151" s="15" t="s">
        <v>286</v>
      </c>
      <c r="D151" s="15" t="s">
        <v>25</v>
      </c>
      <c r="E151" s="15" t="s">
        <v>8</v>
      </c>
      <c r="F151" s="16" t="s">
        <v>95</v>
      </c>
      <c r="G151" s="30" t="s">
        <v>314</v>
      </c>
      <c r="H151" s="12">
        <v>25000</v>
      </c>
      <c r="I151" s="13">
        <v>0</v>
      </c>
      <c r="J151" s="13">
        <v>50</v>
      </c>
      <c r="K151" s="14">
        <f>+'[1]CALCULOS ISR Y TSS'!F182</f>
        <v>717.5</v>
      </c>
      <c r="L151" s="17">
        <f>+'[1]CALCULOS ISR Y TSS'!G182</f>
        <v>760</v>
      </c>
      <c r="M151" s="13">
        <v>0</v>
      </c>
      <c r="N151" s="13">
        <v>0</v>
      </c>
      <c r="O151" s="13">
        <v>0</v>
      </c>
      <c r="P151" s="13">
        <v>200</v>
      </c>
      <c r="Q151" s="13">
        <v>2000</v>
      </c>
      <c r="R151" s="13">
        <f t="shared" si="4"/>
        <v>3727.5</v>
      </c>
      <c r="S151" s="13">
        <f t="shared" si="5"/>
        <v>21272.5</v>
      </c>
    </row>
    <row r="152" spans="2:19" s="4" customFormat="1" ht="20.100000000000001" customHeight="1" x14ac:dyDescent="0.2">
      <c r="B152" s="8">
        <v>142</v>
      </c>
      <c r="C152" s="15" t="s">
        <v>287</v>
      </c>
      <c r="D152" s="15" t="s">
        <v>25</v>
      </c>
      <c r="E152" s="15" t="s">
        <v>8</v>
      </c>
      <c r="F152" s="16" t="s">
        <v>95</v>
      </c>
      <c r="G152" s="30" t="s">
        <v>314</v>
      </c>
      <c r="H152" s="12">
        <v>25000</v>
      </c>
      <c r="I152" s="13">
        <v>0</v>
      </c>
      <c r="J152" s="13">
        <v>90</v>
      </c>
      <c r="K152" s="14">
        <f>+'[1]CALCULOS ISR Y TSS'!F183</f>
        <v>717.5</v>
      </c>
      <c r="L152" s="17">
        <f>+'[1]CALCULOS ISR Y TSS'!G183</f>
        <v>760</v>
      </c>
      <c r="M152" s="13">
        <v>0</v>
      </c>
      <c r="N152" s="13">
        <v>0</v>
      </c>
      <c r="O152" s="13">
        <v>0</v>
      </c>
      <c r="P152" s="13">
        <v>200</v>
      </c>
      <c r="Q152" s="13">
        <v>1500</v>
      </c>
      <c r="R152" s="13">
        <f t="shared" si="4"/>
        <v>3267.5</v>
      </c>
      <c r="S152" s="13">
        <f t="shared" si="5"/>
        <v>21732.5</v>
      </c>
    </row>
    <row r="153" spans="2:19" s="4" customFormat="1" ht="20.100000000000001" customHeight="1" x14ac:dyDescent="0.2">
      <c r="B153" s="8">
        <v>143</v>
      </c>
      <c r="C153" s="15" t="s">
        <v>288</v>
      </c>
      <c r="D153" s="15" t="s">
        <v>25</v>
      </c>
      <c r="E153" s="15" t="s">
        <v>8</v>
      </c>
      <c r="F153" s="16" t="s">
        <v>95</v>
      </c>
      <c r="G153" s="30" t="s">
        <v>314</v>
      </c>
      <c r="H153" s="12">
        <v>25000</v>
      </c>
      <c r="I153" s="13">
        <v>0</v>
      </c>
      <c r="J153" s="13">
        <v>50</v>
      </c>
      <c r="K153" s="14">
        <f>+'[1]CALCULOS ISR Y TSS'!F184</f>
        <v>717.5</v>
      </c>
      <c r="L153" s="17">
        <f>+'[1]CALCULOS ISR Y TSS'!G184</f>
        <v>760</v>
      </c>
      <c r="M153" s="13">
        <v>0</v>
      </c>
      <c r="N153" s="13">
        <v>0</v>
      </c>
      <c r="O153" s="13">
        <v>0</v>
      </c>
      <c r="P153" s="13">
        <v>200</v>
      </c>
      <c r="Q153" s="13">
        <v>2000</v>
      </c>
      <c r="R153" s="13">
        <f t="shared" si="4"/>
        <v>3727.5</v>
      </c>
      <c r="S153" s="13">
        <f t="shared" si="5"/>
        <v>21272.5</v>
      </c>
    </row>
    <row r="154" spans="2:19" s="4" customFormat="1" ht="20.100000000000001" customHeight="1" x14ac:dyDescent="0.2">
      <c r="B154" s="8">
        <v>144</v>
      </c>
      <c r="C154" s="15" t="s">
        <v>358</v>
      </c>
      <c r="D154" s="15" t="s">
        <v>99</v>
      </c>
      <c r="E154" s="15" t="s">
        <v>8</v>
      </c>
      <c r="F154" s="16" t="s">
        <v>95</v>
      </c>
      <c r="G154" s="30" t="s">
        <v>315</v>
      </c>
      <c r="H154" s="12">
        <v>40000</v>
      </c>
      <c r="I154" s="13">
        <v>442.65</v>
      </c>
      <c r="J154" s="13">
        <v>50</v>
      </c>
      <c r="K154" s="14">
        <f>+'[1]CALCULOS ISR Y TSS'!F202</f>
        <v>1148</v>
      </c>
      <c r="L154" s="17">
        <f>+'[1]CALCULOS ISR Y TSS'!G202</f>
        <v>1216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f t="shared" si="4"/>
        <v>2856.65</v>
      </c>
      <c r="S154" s="13">
        <f t="shared" si="5"/>
        <v>37143.35</v>
      </c>
    </row>
    <row r="155" spans="2:19" s="4" customFormat="1" ht="20.100000000000001" customHeight="1" x14ac:dyDescent="0.2">
      <c r="B155" s="8">
        <v>145</v>
      </c>
      <c r="C155" s="10" t="s">
        <v>160</v>
      </c>
      <c r="D155" s="10" t="s">
        <v>161</v>
      </c>
      <c r="E155" s="11" t="s">
        <v>11</v>
      </c>
      <c r="F155" s="10" t="s">
        <v>155</v>
      </c>
      <c r="G155" s="31" t="s">
        <v>315</v>
      </c>
      <c r="H155" s="12">
        <v>115000</v>
      </c>
      <c r="I155" s="14">
        <v>15204.95</v>
      </c>
      <c r="J155" s="13">
        <v>130</v>
      </c>
      <c r="K155" s="14">
        <f>+'[1]CALCULOS ISR Y TSS'!F24</f>
        <v>3300.5</v>
      </c>
      <c r="L155" s="17">
        <f>+'[1]CALCULOS ISR Y TSS'!G24</f>
        <v>3496</v>
      </c>
      <c r="M155" s="13">
        <v>1128.7619999999999</v>
      </c>
      <c r="N155" s="13">
        <f>1715.46</f>
        <v>1715.46</v>
      </c>
      <c r="O155" s="13">
        <v>0</v>
      </c>
      <c r="P155" s="13">
        <v>0</v>
      </c>
      <c r="Q155" s="13">
        <v>5500</v>
      </c>
      <c r="R155" s="13">
        <f t="shared" si="4"/>
        <v>30475.671999999999</v>
      </c>
      <c r="S155" s="13">
        <f t="shared" si="5"/>
        <v>84524.328000000009</v>
      </c>
    </row>
    <row r="156" spans="2:19" s="4" customFormat="1" ht="20.100000000000001" customHeight="1" x14ac:dyDescent="0.2">
      <c r="B156" s="8">
        <v>146</v>
      </c>
      <c r="C156" s="10" t="s">
        <v>154</v>
      </c>
      <c r="D156" s="10" t="s">
        <v>14</v>
      </c>
      <c r="E156" s="11" t="s">
        <v>11</v>
      </c>
      <c r="F156" s="10" t="s">
        <v>155</v>
      </c>
      <c r="G156" s="31" t="s">
        <v>314</v>
      </c>
      <c r="H156" s="12">
        <v>85000</v>
      </c>
      <c r="I156" s="13">
        <v>8577.06</v>
      </c>
      <c r="J156" s="13">
        <v>50</v>
      </c>
      <c r="K156" s="14">
        <f>+'[1]CALCULOS ISR Y TSS'!F17</f>
        <v>2439.5</v>
      </c>
      <c r="L156" s="17">
        <f>+'[1]CALCULOS ISR Y TSS'!G17</f>
        <v>2584</v>
      </c>
      <c r="M156" s="13">
        <v>7758.1875</v>
      </c>
      <c r="N156" s="13">
        <v>0</v>
      </c>
      <c r="O156" s="13">
        <v>0</v>
      </c>
      <c r="P156" s="13">
        <v>200</v>
      </c>
      <c r="Q156" s="13">
        <v>3000</v>
      </c>
      <c r="R156" s="13">
        <f t="shared" si="4"/>
        <v>24608.747499999998</v>
      </c>
      <c r="S156" s="13">
        <f t="shared" si="5"/>
        <v>60391.252500000002</v>
      </c>
    </row>
    <row r="157" spans="2:19" s="4" customFormat="1" ht="20.100000000000001" customHeight="1" x14ac:dyDescent="0.2">
      <c r="B157" s="8">
        <v>147</v>
      </c>
      <c r="C157" s="11" t="s">
        <v>197</v>
      </c>
      <c r="D157" s="11" t="s">
        <v>29</v>
      </c>
      <c r="E157" s="11" t="s">
        <v>11</v>
      </c>
      <c r="F157" s="10" t="s">
        <v>155</v>
      </c>
      <c r="G157" s="31" t="s">
        <v>314</v>
      </c>
      <c r="H157" s="12">
        <v>75000</v>
      </c>
      <c r="I157" s="13">
        <v>6309.35</v>
      </c>
      <c r="J157" s="13">
        <v>50</v>
      </c>
      <c r="K157" s="14">
        <f>+'[1]CALCULOS ISR Y TSS'!F65</f>
        <v>2152.5</v>
      </c>
      <c r="L157" s="17">
        <f>+'[1]CALCULOS ISR Y TSS'!G65</f>
        <v>2280</v>
      </c>
      <c r="M157" s="13">
        <v>825.82050000000004</v>
      </c>
      <c r="N157" s="13">
        <v>0</v>
      </c>
      <c r="O157" s="13">
        <v>0</v>
      </c>
      <c r="P157" s="13">
        <v>200</v>
      </c>
      <c r="Q157" s="13">
        <v>2000</v>
      </c>
      <c r="R157" s="13">
        <f t="shared" si="4"/>
        <v>13817.6705</v>
      </c>
      <c r="S157" s="13">
        <f t="shared" si="5"/>
        <v>61182.3295</v>
      </c>
    </row>
    <row r="158" spans="2:19" s="4" customFormat="1" ht="20.100000000000001" customHeight="1" x14ac:dyDescent="0.2">
      <c r="B158" s="8">
        <v>148</v>
      </c>
      <c r="C158" s="19" t="s">
        <v>30</v>
      </c>
      <c r="D158" s="15" t="s">
        <v>266</v>
      </c>
      <c r="E158" s="15" t="s">
        <v>8</v>
      </c>
      <c r="F158" s="10" t="s">
        <v>155</v>
      </c>
      <c r="G158" s="30" t="s">
        <v>314</v>
      </c>
      <c r="H158" s="12">
        <v>65000</v>
      </c>
      <c r="I158" s="13">
        <v>4427.55</v>
      </c>
      <c r="J158" s="13">
        <v>50</v>
      </c>
      <c r="K158" s="14">
        <f>+'[1]CALCULOS ISR Y TSS'!F82</f>
        <v>1865.5</v>
      </c>
      <c r="L158" s="17">
        <f>+'[1]CALCULOS ISR Y TSS'!G82</f>
        <v>1976</v>
      </c>
      <c r="M158" s="13">
        <v>1651.6410000000001</v>
      </c>
      <c r="N158" s="13">
        <v>0</v>
      </c>
      <c r="O158" s="13">
        <v>0</v>
      </c>
      <c r="P158" s="13">
        <v>200</v>
      </c>
      <c r="Q158" s="13">
        <v>6780.28</v>
      </c>
      <c r="R158" s="13">
        <f t="shared" si="4"/>
        <v>16950.970999999998</v>
      </c>
      <c r="S158" s="13">
        <f t="shared" si="5"/>
        <v>48049.029000000002</v>
      </c>
    </row>
    <row r="159" spans="2:19" s="4" customFormat="1" ht="20.100000000000001" customHeight="1" x14ac:dyDescent="0.2">
      <c r="B159" s="8">
        <v>149</v>
      </c>
      <c r="C159" s="16" t="s">
        <v>149</v>
      </c>
      <c r="D159" s="16" t="s">
        <v>40</v>
      </c>
      <c r="E159" s="15" t="s">
        <v>8</v>
      </c>
      <c r="F159" s="10" t="s">
        <v>155</v>
      </c>
      <c r="G159" s="30" t="s">
        <v>314</v>
      </c>
      <c r="H159" s="12">
        <v>32000</v>
      </c>
      <c r="I159" s="13">
        <v>0</v>
      </c>
      <c r="J159" s="13">
        <v>50</v>
      </c>
      <c r="K159" s="14">
        <f>+'[1]CALCULOS ISR Y TSS'!F168</f>
        <v>918.4</v>
      </c>
      <c r="L159" s="17">
        <f>+'[1]CALCULOS ISR Y TSS'!G168</f>
        <v>972.8</v>
      </c>
      <c r="M159" s="13">
        <v>0</v>
      </c>
      <c r="N159" s="13">
        <v>0</v>
      </c>
      <c r="O159" s="13">
        <v>0</v>
      </c>
      <c r="P159" s="13">
        <v>200</v>
      </c>
      <c r="Q159" s="13">
        <v>0</v>
      </c>
      <c r="R159" s="13">
        <f t="shared" si="4"/>
        <v>2141.1999999999998</v>
      </c>
      <c r="S159" s="13">
        <f t="shared" si="5"/>
        <v>29858.799999999999</v>
      </c>
    </row>
    <row r="160" spans="2:19" s="4" customFormat="1" ht="20.100000000000001" customHeight="1" x14ac:dyDescent="0.2">
      <c r="B160" s="8">
        <v>150</v>
      </c>
      <c r="C160" s="15" t="s">
        <v>249</v>
      </c>
      <c r="D160" s="15" t="s">
        <v>250</v>
      </c>
      <c r="E160" s="15" t="s">
        <v>8</v>
      </c>
      <c r="F160" s="16" t="s">
        <v>126</v>
      </c>
      <c r="G160" s="30" t="s">
        <v>314</v>
      </c>
      <c r="H160" s="12">
        <v>90000</v>
      </c>
      <c r="I160" s="13">
        <v>9753.19</v>
      </c>
      <c r="J160" s="13">
        <v>50</v>
      </c>
      <c r="K160" s="14">
        <f>+'[1]CALCULOS ISR Y TSS'!F139</f>
        <v>2583</v>
      </c>
      <c r="L160" s="17">
        <f>+'[1]CALCULOS ISR Y TSS'!G139</f>
        <v>2736</v>
      </c>
      <c r="M160" s="13">
        <v>825.82050000000004</v>
      </c>
      <c r="N160" s="13">
        <v>0</v>
      </c>
      <c r="O160" s="13">
        <v>0</v>
      </c>
      <c r="P160" s="13">
        <v>200</v>
      </c>
      <c r="Q160" s="13">
        <v>0</v>
      </c>
      <c r="R160" s="13">
        <f t="shared" si="4"/>
        <v>16148.0105</v>
      </c>
      <c r="S160" s="13">
        <f t="shared" si="5"/>
        <v>73851.989499999996</v>
      </c>
    </row>
    <row r="161" spans="2:19" s="4" customFormat="1" ht="20.100000000000001" customHeight="1" x14ac:dyDescent="0.2">
      <c r="B161" s="8">
        <v>151</v>
      </c>
      <c r="C161" s="10" t="s">
        <v>127</v>
      </c>
      <c r="D161" s="10" t="s">
        <v>128</v>
      </c>
      <c r="E161" s="11" t="s">
        <v>8</v>
      </c>
      <c r="F161" s="10" t="s">
        <v>126</v>
      </c>
      <c r="G161" s="31" t="s">
        <v>315</v>
      </c>
      <c r="H161" s="12">
        <v>25000</v>
      </c>
      <c r="I161" s="13">
        <v>0</v>
      </c>
      <c r="J161" s="13">
        <v>170</v>
      </c>
      <c r="K161" s="14">
        <f>+'[1]CALCULOS ISR Y TSS'!F21</f>
        <v>717.5</v>
      </c>
      <c r="L161" s="17">
        <f>+'[1]CALCULOS ISR Y TSS'!G21</f>
        <v>760</v>
      </c>
      <c r="M161" s="13">
        <v>0</v>
      </c>
      <c r="N161" s="13">
        <v>0</v>
      </c>
      <c r="O161" s="13">
        <v>0</v>
      </c>
      <c r="P161" s="13">
        <v>0</v>
      </c>
      <c r="Q161" s="13">
        <v>2000</v>
      </c>
      <c r="R161" s="13">
        <f t="shared" si="4"/>
        <v>3647.5</v>
      </c>
      <c r="S161" s="13">
        <f t="shared" si="5"/>
        <v>21352.5</v>
      </c>
    </row>
    <row r="162" spans="2:19" s="4" customFormat="1" ht="20.100000000000001" customHeight="1" x14ac:dyDescent="0.2">
      <c r="B162" s="8">
        <v>152</v>
      </c>
      <c r="C162" s="10" t="s">
        <v>171</v>
      </c>
      <c r="D162" s="11" t="s">
        <v>129</v>
      </c>
      <c r="E162" s="11" t="s">
        <v>11</v>
      </c>
      <c r="F162" s="10" t="s">
        <v>126</v>
      </c>
      <c r="G162" s="31" t="s">
        <v>315</v>
      </c>
      <c r="H162" s="12">
        <v>47000</v>
      </c>
      <c r="I162" s="13">
        <v>1430.6</v>
      </c>
      <c r="J162" s="13">
        <v>90</v>
      </c>
      <c r="K162" s="14">
        <f>+'[1]CALCULOS ISR Y TSS'!F34</f>
        <v>1348.9</v>
      </c>
      <c r="L162" s="17">
        <f>+'[1]CALCULOS ISR Y TSS'!G34</f>
        <v>1428.8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f t="shared" si="4"/>
        <v>4298.3</v>
      </c>
      <c r="S162" s="13">
        <f t="shared" si="5"/>
        <v>42701.7</v>
      </c>
    </row>
    <row r="163" spans="2:19" s="4" customFormat="1" ht="20.100000000000001" customHeight="1" x14ac:dyDescent="0.2">
      <c r="B163" s="8">
        <v>153</v>
      </c>
      <c r="C163" s="10" t="s">
        <v>130</v>
      </c>
      <c r="D163" s="10" t="s">
        <v>19</v>
      </c>
      <c r="E163" s="11" t="s">
        <v>11</v>
      </c>
      <c r="F163" s="10" t="s">
        <v>126</v>
      </c>
      <c r="G163" s="31" t="s">
        <v>314</v>
      </c>
      <c r="H163" s="12">
        <v>40000</v>
      </c>
      <c r="I163" s="13">
        <v>442.65</v>
      </c>
      <c r="J163" s="13">
        <v>50</v>
      </c>
      <c r="K163" s="14">
        <f>+'[1]CALCULOS ISR Y TSS'!F40</f>
        <v>1148</v>
      </c>
      <c r="L163" s="17">
        <f>+'[1]CALCULOS ISR Y TSS'!G40</f>
        <v>1216</v>
      </c>
      <c r="M163" s="13">
        <v>4170.6045000000004</v>
      </c>
      <c r="N163" s="13">
        <v>0</v>
      </c>
      <c r="O163" s="13">
        <v>0</v>
      </c>
      <c r="P163" s="13">
        <v>200</v>
      </c>
      <c r="Q163" s="13">
        <v>9191.34</v>
      </c>
      <c r="R163" s="13">
        <f t="shared" si="4"/>
        <v>16418.594499999999</v>
      </c>
      <c r="S163" s="13">
        <f t="shared" si="5"/>
        <v>23581.405500000001</v>
      </c>
    </row>
    <row r="164" spans="2:19" s="4" customFormat="1" ht="20.100000000000001" customHeight="1" x14ac:dyDescent="0.2">
      <c r="B164" s="8">
        <v>154</v>
      </c>
      <c r="C164" s="19" t="s">
        <v>131</v>
      </c>
      <c r="D164" s="15" t="s">
        <v>132</v>
      </c>
      <c r="E164" s="15" t="s">
        <v>8</v>
      </c>
      <c r="F164" s="16" t="s">
        <v>126</v>
      </c>
      <c r="G164" s="30" t="s">
        <v>315</v>
      </c>
      <c r="H164" s="13">
        <v>40000</v>
      </c>
      <c r="I164" s="13">
        <v>442.65</v>
      </c>
      <c r="J164" s="13">
        <v>50</v>
      </c>
      <c r="K164" s="14">
        <f>+'[1]CALCULOS ISR Y TSS'!F86</f>
        <v>1148</v>
      </c>
      <c r="L164" s="17">
        <f>+'[1]CALCULOS ISR Y TSS'!G86</f>
        <v>1216</v>
      </c>
      <c r="M164" s="13">
        <v>0</v>
      </c>
      <c r="N164" s="13">
        <v>0</v>
      </c>
      <c r="O164" s="13">
        <v>0</v>
      </c>
      <c r="P164" s="13">
        <v>200</v>
      </c>
      <c r="Q164" s="13">
        <v>6900.13</v>
      </c>
      <c r="R164" s="13">
        <f t="shared" si="4"/>
        <v>9956.7800000000007</v>
      </c>
      <c r="S164" s="13">
        <f t="shared" si="5"/>
        <v>30043.22</v>
      </c>
    </row>
    <row r="165" spans="2:19" s="4" customFormat="1" ht="20.100000000000001" customHeight="1" x14ac:dyDescent="0.2">
      <c r="B165" s="8">
        <v>155</v>
      </c>
      <c r="C165" s="15" t="s">
        <v>236</v>
      </c>
      <c r="D165" s="15" t="s">
        <v>98</v>
      </c>
      <c r="E165" s="15" t="s">
        <v>8</v>
      </c>
      <c r="F165" s="16" t="s">
        <v>126</v>
      </c>
      <c r="G165" s="30" t="s">
        <v>315</v>
      </c>
      <c r="H165" s="12">
        <v>34000</v>
      </c>
      <c r="I165" s="13">
        <v>0</v>
      </c>
      <c r="J165" s="13">
        <v>50</v>
      </c>
      <c r="K165" s="14">
        <f>+'[1]CALCULOS ISR Y TSS'!F109</f>
        <v>975.8</v>
      </c>
      <c r="L165" s="17">
        <f>+'[1]CALCULOS ISR Y TSS'!G109</f>
        <v>1033.5999999999999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f t="shared" si="4"/>
        <v>2059.3999999999996</v>
      </c>
      <c r="S165" s="13">
        <f t="shared" si="5"/>
        <v>31940.6</v>
      </c>
    </row>
    <row r="166" spans="2:19" s="4" customFormat="1" ht="20.100000000000001" customHeight="1" x14ac:dyDescent="0.2">
      <c r="B166" s="8">
        <v>156</v>
      </c>
      <c r="C166" s="15" t="s">
        <v>133</v>
      </c>
      <c r="D166" s="15" t="s">
        <v>225</v>
      </c>
      <c r="E166" s="15" t="s">
        <v>8</v>
      </c>
      <c r="F166" s="16" t="s">
        <v>218</v>
      </c>
      <c r="G166" s="30" t="s">
        <v>314</v>
      </c>
      <c r="H166" s="12">
        <v>90000</v>
      </c>
      <c r="I166" s="13">
        <v>9753.19</v>
      </c>
      <c r="J166" s="13">
        <v>50</v>
      </c>
      <c r="K166" s="14">
        <f>+'[1]CALCULOS ISR Y TSS'!F98</f>
        <v>2583</v>
      </c>
      <c r="L166" s="17">
        <f>+'[1]CALCULOS ISR Y TSS'!G98</f>
        <v>2736</v>
      </c>
      <c r="M166" s="13">
        <v>0</v>
      </c>
      <c r="N166" s="13">
        <v>0</v>
      </c>
      <c r="O166" s="13">
        <v>0</v>
      </c>
      <c r="P166" s="13">
        <v>200</v>
      </c>
      <c r="Q166" s="13">
        <v>21190.629999999997</v>
      </c>
      <c r="R166" s="13">
        <f t="shared" si="4"/>
        <v>36512.82</v>
      </c>
      <c r="S166" s="13">
        <f t="shared" si="5"/>
        <v>53487.18</v>
      </c>
    </row>
    <row r="167" spans="2:19" s="4" customFormat="1" ht="20.100000000000001" customHeight="1" x14ac:dyDescent="0.2">
      <c r="B167" s="8">
        <v>157</v>
      </c>
      <c r="C167" s="10" t="s">
        <v>156</v>
      </c>
      <c r="D167" s="10" t="s">
        <v>13</v>
      </c>
      <c r="E167" s="11" t="s">
        <v>8</v>
      </c>
      <c r="F167" s="10" t="s">
        <v>134</v>
      </c>
      <c r="G167" s="31" t="s">
        <v>315</v>
      </c>
      <c r="H167" s="12">
        <v>30070.91</v>
      </c>
      <c r="I167" s="13">
        <v>0</v>
      </c>
      <c r="J167" s="13">
        <v>130</v>
      </c>
      <c r="K167" s="14">
        <f>+'[1]CALCULOS ISR Y TSS'!F18</f>
        <v>863.03511700000001</v>
      </c>
      <c r="L167" s="17">
        <f>+'[1]CALCULOS ISR Y TSS'!G18</f>
        <v>914.155664</v>
      </c>
      <c r="M167" s="13">
        <v>825.82050000000004</v>
      </c>
      <c r="N167" s="13">
        <v>0</v>
      </c>
      <c r="O167" s="13">
        <v>4267.74</v>
      </c>
      <c r="P167" s="13">
        <v>200</v>
      </c>
      <c r="Q167" s="13">
        <v>10411.66</v>
      </c>
      <c r="R167" s="13">
        <f t="shared" si="4"/>
        <v>17612.411281000001</v>
      </c>
      <c r="S167" s="13">
        <f t="shared" si="5"/>
        <v>12458.498718999999</v>
      </c>
    </row>
    <row r="168" spans="2:19" s="4" customFormat="1" ht="20.100000000000001" customHeight="1" x14ac:dyDescent="0.2">
      <c r="B168" s="8">
        <v>158</v>
      </c>
      <c r="C168" s="10" t="s">
        <v>181</v>
      </c>
      <c r="D168" s="10" t="s">
        <v>135</v>
      </c>
      <c r="E168" s="11" t="s">
        <v>8</v>
      </c>
      <c r="F168" s="10" t="s">
        <v>134</v>
      </c>
      <c r="G168" s="31" t="s">
        <v>315</v>
      </c>
      <c r="H168" s="12">
        <v>40000</v>
      </c>
      <c r="I168" s="13">
        <v>442.65</v>
      </c>
      <c r="J168" s="13">
        <v>90</v>
      </c>
      <c r="K168" s="14">
        <f>+'[1]CALCULOS ISR Y TSS'!F48</f>
        <v>1148</v>
      </c>
      <c r="L168" s="17">
        <f>+'[1]CALCULOS ISR Y TSS'!G48</f>
        <v>1216</v>
      </c>
      <c r="M168" s="13">
        <v>3871.3375000000001</v>
      </c>
      <c r="N168" s="13">
        <v>0</v>
      </c>
      <c r="O168" s="13">
        <v>0</v>
      </c>
      <c r="P168" s="13">
        <v>200</v>
      </c>
      <c r="Q168" s="13">
        <v>0</v>
      </c>
      <c r="R168" s="13">
        <f t="shared" si="4"/>
        <v>6967.9875000000002</v>
      </c>
      <c r="S168" s="13">
        <f t="shared" si="5"/>
        <v>33032.012499999997</v>
      </c>
    </row>
    <row r="169" spans="2:19" s="4" customFormat="1" ht="20.100000000000001" customHeight="1" x14ac:dyDescent="0.2">
      <c r="B169" s="8">
        <v>159</v>
      </c>
      <c r="C169" s="10" t="s">
        <v>136</v>
      </c>
      <c r="D169" s="10" t="s">
        <v>135</v>
      </c>
      <c r="E169" s="11" t="s">
        <v>8</v>
      </c>
      <c r="F169" s="10" t="s">
        <v>134</v>
      </c>
      <c r="G169" s="31" t="s">
        <v>315</v>
      </c>
      <c r="H169" s="12">
        <v>40000</v>
      </c>
      <c r="I169" s="14">
        <v>185.33</v>
      </c>
      <c r="J169" s="13">
        <v>50</v>
      </c>
      <c r="K169" s="14">
        <f>+'[1]CALCULOS ISR Y TSS'!F49</f>
        <v>1148</v>
      </c>
      <c r="L169" s="17">
        <f>+'[1]CALCULOS ISR Y TSS'!G49</f>
        <v>1216</v>
      </c>
      <c r="M169" s="13">
        <v>0</v>
      </c>
      <c r="N169" s="13">
        <f>1715.46</f>
        <v>1715.46</v>
      </c>
      <c r="O169" s="13">
        <v>0</v>
      </c>
      <c r="P169" s="13">
        <v>200</v>
      </c>
      <c r="Q169" s="13">
        <v>13660.54</v>
      </c>
      <c r="R169" s="13">
        <f t="shared" si="4"/>
        <v>18175.330000000002</v>
      </c>
      <c r="S169" s="13">
        <f t="shared" si="5"/>
        <v>21824.67</v>
      </c>
    </row>
    <row r="170" spans="2:19" s="4" customFormat="1" ht="20.100000000000001" customHeight="1" x14ac:dyDescent="0.2">
      <c r="B170" s="8">
        <v>160</v>
      </c>
      <c r="C170" s="10" t="s">
        <v>199</v>
      </c>
      <c r="D170" s="10" t="s">
        <v>13</v>
      </c>
      <c r="E170" s="11" t="s">
        <v>8</v>
      </c>
      <c r="F170" s="10" t="s">
        <v>134</v>
      </c>
      <c r="G170" s="31" t="s">
        <v>315</v>
      </c>
      <c r="H170" s="12">
        <v>30000</v>
      </c>
      <c r="I170" s="13">
        <v>0</v>
      </c>
      <c r="J170" s="13">
        <v>50</v>
      </c>
      <c r="K170" s="14">
        <f>+'[1]CALCULOS ISR Y TSS'!F69</f>
        <v>861</v>
      </c>
      <c r="L170" s="17">
        <f>+'[1]CALCULOS ISR Y TSS'!G69</f>
        <v>912</v>
      </c>
      <c r="M170" s="13">
        <v>2477.4614999999999</v>
      </c>
      <c r="N170" s="13">
        <v>0</v>
      </c>
      <c r="O170" s="13">
        <v>0</v>
      </c>
      <c r="P170" s="13">
        <v>0</v>
      </c>
      <c r="Q170" s="13">
        <v>11934.37</v>
      </c>
      <c r="R170" s="13">
        <f t="shared" si="4"/>
        <v>16234.8315</v>
      </c>
      <c r="S170" s="13">
        <f t="shared" si="5"/>
        <v>13765.1685</v>
      </c>
    </row>
    <row r="171" spans="2:19" s="4" customFormat="1" ht="20.100000000000001" customHeight="1" x14ac:dyDescent="0.2">
      <c r="B171" s="8">
        <v>161</v>
      </c>
      <c r="C171" s="15" t="s">
        <v>12</v>
      </c>
      <c r="D171" s="15" t="s">
        <v>13</v>
      </c>
      <c r="E171" s="15" t="s">
        <v>8</v>
      </c>
      <c r="F171" s="16" t="s">
        <v>218</v>
      </c>
      <c r="G171" s="30" t="s">
        <v>315</v>
      </c>
      <c r="H171" s="12">
        <v>30000</v>
      </c>
      <c r="I171" s="13">
        <v>0</v>
      </c>
      <c r="J171" s="13">
        <v>50</v>
      </c>
      <c r="K171" s="14">
        <f>+'[1]CALCULOS ISR Y TSS'!F88</f>
        <v>861</v>
      </c>
      <c r="L171" s="17">
        <f>+'[1]CALCULOS ISR Y TSS'!G88</f>
        <v>912</v>
      </c>
      <c r="M171" s="13">
        <v>3867.663</v>
      </c>
      <c r="N171" s="13">
        <v>0</v>
      </c>
      <c r="O171" s="13">
        <v>0</v>
      </c>
      <c r="P171" s="13">
        <v>200</v>
      </c>
      <c r="Q171" s="13">
        <v>4662.13</v>
      </c>
      <c r="R171" s="13">
        <f t="shared" si="4"/>
        <v>10552.793000000001</v>
      </c>
      <c r="S171" s="13">
        <f t="shared" si="5"/>
        <v>19447.206999999999</v>
      </c>
    </row>
    <row r="172" spans="2:19" s="4" customFormat="1" ht="20.100000000000001" customHeight="1" x14ac:dyDescent="0.2">
      <c r="B172" s="8">
        <v>162</v>
      </c>
      <c r="C172" s="15" t="s">
        <v>137</v>
      </c>
      <c r="D172" s="15" t="s">
        <v>128</v>
      </c>
      <c r="E172" s="15" t="s">
        <v>8</v>
      </c>
      <c r="F172" s="16" t="s">
        <v>218</v>
      </c>
      <c r="G172" s="30" t="s">
        <v>315</v>
      </c>
      <c r="H172" s="12">
        <v>30000</v>
      </c>
      <c r="I172" s="13">
        <v>0</v>
      </c>
      <c r="J172" s="13">
        <v>50</v>
      </c>
      <c r="K172" s="14">
        <f>+'[1]CALCULOS ISR Y TSS'!F92</f>
        <v>861</v>
      </c>
      <c r="L172" s="17">
        <f>+'[1]CALCULOS ISR Y TSS'!G92</f>
        <v>912</v>
      </c>
      <c r="M172" s="13">
        <v>0</v>
      </c>
      <c r="N172" s="13">
        <v>0</v>
      </c>
      <c r="O172" s="13">
        <v>0</v>
      </c>
      <c r="P172" s="13">
        <v>200</v>
      </c>
      <c r="Q172" s="13">
        <v>0</v>
      </c>
      <c r="R172" s="13">
        <f t="shared" si="4"/>
        <v>2023</v>
      </c>
      <c r="S172" s="13">
        <f t="shared" si="5"/>
        <v>27977</v>
      </c>
    </row>
    <row r="173" spans="2:19" s="4" customFormat="1" ht="20.100000000000001" customHeight="1" x14ac:dyDescent="0.2">
      <c r="B173" s="8">
        <v>163</v>
      </c>
      <c r="C173" s="10" t="s">
        <v>180</v>
      </c>
      <c r="D173" s="10" t="s">
        <v>138</v>
      </c>
      <c r="E173" s="11" t="s">
        <v>11</v>
      </c>
      <c r="F173" s="10" t="s">
        <v>176</v>
      </c>
      <c r="G173" s="31" t="s">
        <v>315</v>
      </c>
      <c r="H173" s="12">
        <v>90000</v>
      </c>
      <c r="I173" s="14">
        <v>9324.32</v>
      </c>
      <c r="J173" s="13">
        <v>50</v>
      </c>
      <c r="K173" s="14">
        <f>+'[1]CALCULOS ISR Y TSS'!F46</f>
        <v>2583</v>
      </c>
      <c r="L173" s="17">
        <f>+'[1]CALCULOS ISR Y TSS'!G46</f>
        <v>2736</v>
      </c>
      <c r="M173" s="13">
        <v>1651.6410000000001</v>
      </c>
      <c r="N173" s="13">
        <f>1715.46</f>
        <v>1715.46</v>
      </c>
      <c r="O173" s="13">
        <v>0</v>
      </c>
      <c r="P173" s="13">
        <v>200</v>
      </c>
      <c r="Q173" s="13">
        <v>0</v>
      </c>
      <c r="R173" s="13">
        <f t="shared" si="4"/>
        <v>18260.420999999998</v>
      </c>
      <c r="S173" s="13">
        <f t="shared" si="5"/>
        <v>71739.578999999998</v>
      </c>
    </row>
    <row r="174" spans="2:19" s="4" customFormat="1" ht="20.100000000000001" customHeight="1" x14ac:dyDescent="0.2">
      <c r="B174" s="8">
        <v>164</v>
      </c>
      <c r="C174" s="15" t="s">
        <v>215</v>
      </c>
      <c r="D174" s="15" t="s">
        <v>141</v>
      </c>
      <c r="E174" s="15" t="s">
        <v>8</v>
      </c>
      <c r="F174" s="16" t="s">
        <v>216</v>
      </c>
      <c r="G174" s="30" t="s">
        <v>314</v>
      </c>
      <c r="H174" s="12">
        <v>55000</v>
      </c>
      <c r="I174" s="13">
        <v>2559.6799999999998</v>
      </c>
      <c r="J174" s="13">
        <v>50</v>
      </c>
      <c r="K174" s="14">
        <f>+'[1]CALCULOS ISR Y TSS'!F90</f>
        <v>1578.5</v>
      </c>
      <c r="L174" s="17">
        <f>+'[1]CALCULOS ISR Y TSS'!G90</f>
        <v>1672</v>
      </c>
      <c r="M174" s="13">
        <v>0</v>
      </c>
      <c r="N174" s="13">
        <v>0</v>
      </c>
      <c r="O174" s="13">
        <v>0</v>
      </c>
      <c r="P174" s="13">
        <v>200</v>
      </c>
      <c r="Q174" s="13">
        <v>0</v>
      </c>
      <c r="R174" s="13">
        <f t="shared" si="4"/>
        <v>6060.18</v>
      </c>
      <c r="S174" s="13">
        <f t="shared" si="5"/>
        <v>48939.82</v>
      </c>
    </row>
    <row r="175" spans="2:19" s="4" customFormat="1" ht="20.100000000000001" customHeight="1" x14ac:dyDescent="0.2">
      <c r="B175" s="8">
        <v>165</v>
      </c>
      <c r="C175" s="15" t="s">
        <v>261</v>
      </c>
      <c r="D175" s="15" t="s">
        <v>140</v>
      </c>
      <c r="E175" s="15" t="s">
        <v>8</v>
      </c>
      <c r="F175" s="16" t="s">
        <v>216</v>
      </c>
      <c r="G175" s="30" t="s">
        <v>314</v>
      </c>
      <c r="H175" s="12">
        <v>65000</v>
      </c>
      <c r="I175" s="13">
        <v>4427.55</v>
      </c>
      <c r="J175" s="13">
        <v>50</v>
      </c>
      <c r="K175" s="14">
        <f>+'[1]CALCULOS ISR Y TSS'!F152</f>
        <v>1865.5</v>
      </c>
      <c r="L175" s="17">
        <f>+'[1]CALCULOS ISR Y TSS'!G152</f>
        <v>1976</v>
      </c>
      <c r="M175" s="13">
        <v>0</v>
      </c>
      <c r="N175" s="13">
        <v>0</v>
      </c>
      <c r="O175" s="13">
        <v>0</v>
      </c>
      <c r="P175" s="13">
        <v>200</v>
      </c>
      <c r="Q175" s="13">
        <v>0</v>
      </c>
      <c r="R175" s="13">
        <f t="shared" si="4"/>
        <v>8519.0499999999993</v>
      </c>
      <c r="S175" s="13">
        <f t="shared" si="5"/>
        <v>56480.95</v>
      </c>
    </row>
    <row r="176" spans="2:19" s="4" customFormat="1" ht="20.100000000000001" customHeight="1" x14ac:dyDescent="0.2">
      <c r="B176" s="8">
        <v>166</v>
      </c>
      <c r="C176" s="10" t="s">
        <v>51</v>
      </c>
      <c r="D176" s="10" t="s">
        <v>52</v>
      </c>
      <c r="E176" s="11" t="s">
        <v>11</v>
      </c>
      <c r="F176" s="10" t="s">
        <v>176</v>
      </c>
      <c r="G176" s="31" t="s">
        <v>315</v>
      </c>
      <c r="H176" s="12">
        <v>37000</v>
      </c>
      <c r="I176" s="14">
        <v>0</v>
      </c>
      <c r="J176" s="13">
        <v>50</v>
      </c>
      <c r="K176" s="14">
        <f>+'[1]CALCULOS ISR Y TSS'!F26</f>
        <v>1061.9000000000001</v>
      </c>
      <c r="L176" s="17">
        <f>+'[1]CALCULOS ISR Y TSS'!G26</f>
        <v>1124.8</v>
      </c>
      <c r="M176" s="13">
        <v>2257.5239999999999</v>
      </c>
      <c r="N176" s="13">
        <f>1715.46</f>
        <v>1715.46</v>
      </c>
      <c r="O176" s="13">
        <v>0</v>
      </c>
      <c r="P176" s="13">
        <v>200</v>
      </c>
      <c r="Q176" s="13">
        <v>5562.92</v>
      </c>
      <c r="R176" s="13">
        <f t="shared" si="4"/>
        <v>11972.603999999999</v>
      </c>
      <c r="S176" s="13">
        <f t="shared" si="5"/>
        <v>25027.396000000001</v>
      </c>
    </row>
    <row r="177" spans="2:19" s="4" customFormat="1" ht="20.100000000000001" customHeight="1" x14ac:dyDescent="0.2">
      <c r="B177" s="8">
        <v>167</v>
      </c>
      <c r="C177" s="10" t="s">
        <v>139</v>
      </c>
      <c r="D177" s="10" t="s">
        <v>140</v>
      </c>
      <c r="E177" s="11" t="s">
        <v>11</v>
      </c>
      <c r="F177" s="10" t="s">
        <v>176</v>
      </c>
      <c r="G177" s="31" t="s">
        <v>314</v>
      </c>
      <c r="H177" s="12">
        <v>75000</v>
      </c>
      <c r="I177" s="13">
        <v>6309.35</v>
      </c>
      <c r="J177" s="13">
        <v>50</v>
      </c>
      <c r="K177" s="14">
        <f>+'[1]CALCULOS ISR Y TSS'!F41</f>
        <v>2152.5</v>
      </c>
      <c r="L177" s="17">
        <f>+'[1]CALCULOS ISR Y TSS'!G41</f>
        <v>2280</v>
      </c>
      <c r="M177" s="13">
        <v>25468.3675</v>
      </c>
      <c r="N177" s="13">
        <v>0</v>
      </c>
      <c r="O177" s="13">
        <v>0</v>
      </c>
      <c r="P177" s="13">
        <v>200</v>
      </c>
      <c r="Q177" s="13">
        <v>0</v>
      </c>
      <c r="R177" s="13">
        <f t="shared" si="4"/>
        <v>36460.217499999999</v>
      </c>
      <c r="S177" s="13">
        <f t="shared" si="5"/>
        <v>38539.782500000001</v>
      </c>
    </row>
    <row r="178" spans="2:19" s="4" customFormat="1" ht="20.100000000000001" customHeight="1" x14ac:dyDescent="0.2">
      <c r="B178" s="8">
        <v>168</v>
      </c>
      <c r="C178" s="15" t="s">
        <v>359</v>
      </c>
      <c r="D178" s="15" t="s">
        <v>360</v>
      </c>
      <c r="E178" s="15" t="s">
        <v>8</v>
      </c>
      <c r="F178" s="16" t="s">
        <v>376</v>
      </c>
      <c r="G178" s="30" t="s">
        <v>315</v>
      </c>
      <c r="H178" s="12">
        <v>90000</v>
      </c>
      <c r="I178" s="13">
        <v>9753.19</v>
      </c>
      <c r="J178" s="13">
        <v>50</v>
      </c>
      <c r="K178" s="14">
        <f>+'[1]CALCULOS ISR Y TSS'!F203</f>
        <v>2583</v>
      </c>
      <c r="L178" s="17">
        <f>+'[1]CALCULOS ISR Y TSS'!G203</f>
        <v>2736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f t="shared" si="4"/>
        <v>15122.19</v>
      </c>
      <c r="S178" s="13">
        <f t="shared" si="5"/>
        <v>74877.81</v>
      </c>
    </row>
    <row r="179" spans="2:19" s="4" customFormat="1" ht="20.100000000000001" customHeight="1" x14ac:dyDescent="0.2">
      <c r="B179" s="8">
        <v>169</v>
      </c>
      <c r="C179" s="10" t="s">
        <v>114</v>
      </c>
      <c r="D179" s="10" t="s">
        <v>115</v>
      </c>
      <c r="E179" s="11" t="s">
        <v>8</v>
      </c>
      <c r="F179" s="10" t="s">
        <v>361</v>
      </c>
      <c r="G179" s="31" t="s">
        <v>315</v>
      </c>
      <c r="H179" s="12">
        <v>37739.800000000003</v>
      </c>
      <c r="I179" s="13">
        <v>123.66</v>
      </c>
      <c r="J179" s="13">
        <v>50</v>
      </c>
      <c r="K179" s="14">
        <f>+'[1]CALCULOS ISR Y TSS'!F23</f>
        <v>1083.1322600000001</v>
      </c>
      <c r="L179" s="17">
        <f>+'[1]CALCULOS ISR Y TSS'!G23</f>
        <v>1147.2899200000002</v>
      </c>
      <c r="M179" s="13">
        <v>0</v>
      </c>
      <c r="N179" s="13">
        <v>0</v>
      </c>
      <c r="O179" s="13">
        <v>0</v>
      </c>
      <c r="P179" s="13">
        <v>200</v>
      </c>
      <c r="Q179" s="13">
        <v>500</v>
      </c>
      <c r="R179" s="13">
        <f t="shared" si="4"/>
        <v>3104.0821800000003</v>
      </c>
      <c r="S179" s="13">
        <f t="shared" si="5"/>
        <v>34635.717820000005</v>
      </c>
    </row>
    <row r="180" spans="2:19" s="4" customFormat="1" ht="20.100000000000001" customHeight="1" x14ac:dyDescent="0.2">
      <c r="B180" s="8">
        <v>170</v>
      </c>
      <c r="C180" s="10" t="s">
        <v>116</v>
      </c>
      <c r="D180" s="10" t="s">
        <v>115</v>
      </c>
      <c r="E180" s="11" t="s">
        <v>8</v>
      </c>
      <c r="F180" s="10" t="s">
        <v>361</v>
      </c>
      <c r="G180" s="31" t="s">
        <v>315</v>
      </c>
      <c r="H180" s="12">
        <v>22060.5</v>
      </c>
      <c r="I180" s="13">
        <v>0</v>
      </c>
      <c r="J180" s="13">
        <v>290</v>
      </c>
      <c r="K180" s="14">
        <f>+'[1]CALCULOS ISR Y TSS'!F29</f>
        <v>633.13634999999999</v>
      </c>
      <c r="L180" s="17">
        <f>+'[1]CALCULOS ISR Y TSS'!G29</f>
        <v>670.63919999999996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f t="shared" si="4"/>
        <v>1593.7755499999998</v>
      </c>
      <c r="S180" s="13">
        <f t="shared" si="5"/>
        <v>20466.724450000002</v>
      </c>
    </row>
    <row r="181" spans="2:19" s="4" customFormat="1" ht="20.100000000000001" customHeight="1" x14ac:dyDescent="0.2">
      <c r="B181" s="8">
        <v>171</v>
      </c>
      <c r="C181" s="10" t="s">
        <v>194</v>
      </c>
      <c r="D181" s="10" t="s">
        <v>115</v>
      </c>
      <c r="E181" s="11" t="s">
        <v>8</v>
      </c>
      <c r="F181" s="10" t="s">
        <v>361</v>
      </c>
      <c r="G181" s="31" t="s">
        <v>315</v>
      </c>
      <c r="H181" s="12">
        <v>25000</v>
      </c>
      <c r="I181" s="13">
        <v>0</v>
      </c>
      <c r="J181" s="13">
        <v>50</v>
      </c>
      <c r="K181" s="14">
        <f>+'[1]CALCULOS ISR Y TSS'!F62</f>
        <v>717.5</v>
      </c>
      <c r="L181" s="17">
        <f>+'[1]CALCULOS ISR Y TSS'!G62</f>
        <v>760</v>
      </c>
      <c r="M181" s="13">
        <v>0</v>
      </c>
      <c r="N181" s="13">
        <v>0</v>
      </c>
      <c r="O181" s="13">
        <v>0</v>
      </c>
      <c r="P181" s="13">
        <v>200</v>
      </c>
      <c r="Q181" s="13">
        <v>6992.41</v>
      </c>
      <c r="R181" s="13">
        <f t="shared" si="4"/>
        <v>8719.91</v>
      </c>
      <c r="S181" s="13">
        <f t="shared" si="5"/>
        <v>16280.09</v>
      </c>
    </row>
    <row r="182" spans="2:19" s="4" customFormat="1" ht="20.100000000000001" customHeight="1" x14ac:dyDescent="0.2">
      <c r="B182" s="8">
        <v>172</v>
      </c>
      <c r="C182" s="10" t="s">
        <v>195</v>
      </c>
      <c r="D182" s="10" t="s">
        <v>115</v>
      </c>
      <c r="E182" s="11" t="s">
        <v>8</v>
      </c>
      <c r="F182" s="10" t="s">
        <v>361</v>
      </c>
      <c r="G182" s="31" t="s">
        <v>315</v>
      </c>
      <c r="H182" s="12">
        <v>32320</v>
      </c>
      <c r="I182" s="13">
        <v>0</v>
      </c>
      <c r="J182" s="13">
        <v>50</v>
      </c>
      <c r="K182" s="14">
        <f>+'[1]CALCULOS ISR Y TSS'!F63</f>
        <v>927.58399999999995</v>
      </c>
      <c r="L182" s="17">
        <f>+'[1]CALCULOS ISR Y TSS'!G63</f>
        <v>982.52800000000002</v>
      </c>
      <c r="M182" s="13">
        <v>825.82050000000004</v>
      </c>
      <c r="N182" s="13">
        <v>0</v>
      </c>
      <c r="O182" s="13">
        <v>4980.42</v>
      </c>
      <c r="P182" s="13">
        <v>0</v>
      </c>
      <c r="Q182" s="13">
        <v>8350.2000000000007</v>
      </c>
      <c r="R182" s="13">
        <f t="shared" si="4"/>
        <v>16116.552500000002</v>
      </c>
      <c r="S182" s="13">
        <f t="shared" si="5"/>
        <v>16203.447499999998</v>
      </c>
    </row>
    <row r="183" spans="2:19" s="4" customFormat="1" ht="20.100000000000001" customHeight="1" x14ac:dyDescent="0.2">
      <c r="B183" s="8">
        <v>173</v>
      </c>
      <c r="C183" s="18" t="s">
        <v>202</v>
      </c>
      <c r="D183" s="11" t="s">
        <v>112</v>
      </c>
      <c r="E183" s="11" t="s">
        <v>8</v>
      </c>
      <c r="F183" s="10" t="s">
        <v>361</v>
      </c>
      <c r="G183" s="31" t="s">
        <v>314</v>
      </c>
      <c r="H183" s="12">
        <v>75000</v>
      </c>
      <c r="I183" s="13">
        <v>6309.35</v>
      </c>
      <c r="J183" s="13">
        <v>50</v>
      </c>
      <c r="K183" s="14">
        <f>+'[1]CALCULOS ISR Y TSS'!F73</f>
        <v>2152.5</v>
      </c>
      <c r="L183" s="17">
        <f>+'[1]CALCULOS ISR Y TSS'!G73</f>
        <v>2280</v>
      </c>
      <c r="M183" s="13">
        <v>7758.1875</v>
      </c>
      <c r="N183" s="13">
        <v>0</v>
      </c>
      <c r="O183" s="13">
        <v>0</v>
      </c>
      <c r="P183" s="13">
        <v>200</v>
      </c>
      <c r="Q183" s="13">
        <v>0</v>
      </c>
      <c r="R183" s="13">
        <f t="shared" si="4"/>
        <v>18750.037499999999</v>
      </c>
      <c r="S183" s="13">
        <f t="shared" si="5"/>
        <v>56249.962500000001</v>
      </c>
    </row>
    <row r="184" spans="2:19" s="4" customFormat="1" ht="20.100000000000001" customHeight="1" x14ac:dyDescent="0.2">
      <c r="B184" s="8">
        <v>174</v>
      </c>
      <c r="C184" s="18" t="s">
        <v>117</v>
      </c>
      <c r="D184" s="11" t="s">
        <v>115</v>
      </c>
      <c r="E184" s="11" t="s">
        <v>8</v>
      </c>
      <c r="F184" s="10" t="s">
        <v>361</v>
      </c>
      <c r="G184" s="31" t="s">
        <v>315</v>
      </c>
      <c r="H184" s="12">
        <v>31500</v>
      </c>
      <c r="I184" s="13">
        <v>0</v>
      </c>
      <c r="J184" s="13">
        <v>90</v>
      </c>
      <c r="K184" s="14">
        <f>+'[1]CALCULOS ISR Y TSS'!F75</f>
        <v>904.05</v>
      </c>
      <c r="L184" s="17">
        <f>+'[1]CALCULOS ISR Y TSS'!G75</f>
        <v>957.6</v>
      </c>
      <c r="M184" s="13">
        <v>825.82050000000004</v>
      </c>
      <c r="N184" s="13">
        <v>0</v>
      </c>
      <c r="O184" s="13">
        <v>10229.879999999999</v>
      </c>
      <c r="P184" s="13">
        <v>200</v>
      </c>
      <c r="Q184" s="13">
        <v>1000</v>
      </c>
      <c r="R184" s="13">
        <f t="shared" si="4"/>
        <v>14207.3505</v>
      </c>
      <c r="S184" s="13">
        <f t="shared" si="5"/>
        <v>17292.6495</v>
      </c>
    </row>
    <row r="185" spans="2:19" s="4" customFormat="1" ht="20.100000000000001" customHeight="1" x14ac:dyDescent="0.2">
      <c r="B185" s="8">
        <v>175</v>
      </c>
      <c r="C185" s="15" t="s">
        <v>235</v>
      </c>
      <c r="D185" s="15" t="s">
        <v>98</v>
      </c>
      <c r="E185" s="15" t="s">
        <v>8</v>
      </c>
      <c r="F185" s="16" t="s">
        <v>361</v>
      </c>
      <c r="G185" s="30" t="s">
        <v>315</v>
      </c>
      <c r="H185" s="13">
        <v>55000</v>
      </c>
      <c r="I185" s="13">
        <v>2559.6799999999998</v>
      </c>
      <c r="J185" s="13">
        <v>50</v>
      </c>
      <c r="K185" s="14">
        <f>+'[1]CALCULOS ISR Y TSS'!F106</f>
        <v>1578.5</v>
      </c>
      <c r="L185" s="17">
        <f>+'[1]CALCULOS ISR Y TSS'!G106</f>
        <v>1672</v>
      </c>
      <c r="M185" s="13">
        <v>0</v>
      </c>
      <c r="N185" s="13">
        <v>0</v>
      </c>
      <c r="O185" s="13">
        <v>0</v>
      </c>
      <c r="P185" s="13">
        <v>200</v>
      </c>
      <c r="Q185" s="13">
        <v>0</v>
      </c>
      <c r="R185" s="13">
        <f t="shared" si="4"/>
        <v>6060.18</v>
      </c>
      <c r="S185" s="13">
        <f t="shared" si="5"/>
        <v>48939.82</v>
      </c>
    </row>
    <row r="186" spans="2:19" s="4" customFormat="1" ht="20.100000000000001" customHeight="1" x14ac:dyDescent="0.2">
      <c r="B186" s="8">
        <v>176</v>
      </c>
      <c r="C186" s="15" t="s">
        <v>118</v>
      </c>
      <c r="D186" s="15" t="s">
        <v>115</v>
      </c>
      <c r="E186" s="15" t="s">
        <v>8</v>
      </c>
      <c r="F186" s="16" t="s">
        <v>361</v>
      </c>
      <c r="G186" s="30" t="s">
        <v>315</v>
      </c>
      <c r="H186" s="12">
        <v>10000</v>
      </c>
      <c r="I186" s="13">
        <v>0</v>
      </c>
      <c r="J186" s="13">
        <v>50</v>
      </c>
      <c r="K186" s="14">
        <f>+'[1]CALCULOS ISR Y TSS'!F123</f>
        <v>287</v>
      </c>
      <c r="L186" s="17">
        <f>+'[1]CALCULOS ISR Y TSS'!G123</f>
        <v>304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f t="shared" si="4"/>
        <v>641</v>
      </c>
      <c r="S186" s="13">
        <f t="shared" si="5"/>
        <v>9359</v>
      </c>
    </row>
    <row r="187" spans="2:19" s="4" customFormat="1" ht="20.100000000000001" customHeight="1" x14ac:dyDescent="0.2">
      <c r="B187" s="8">
        <v>177</v>
      </c>
      <c r="C187" s="15" t="s">
        <v>113</v>
      </c>
      <c r="D187" s="15" t="s">
        <v>40</v>
      </c>
      <c r="E187" s="15" t="s">
        <v>8</v>
      </c>
      <c r="F187" s="16" t="s">
        <v>361</v>
      </c>
      <c r="G187" s="30" t="s">
        <v>314</v>
      </c>
      <c r="H187" s="12">
        <v>32000</v>
      </c>
      <c r="I187" s="13">
        <v>0</v>
      </c>
      <c r="J187" s="13">
        <v>50</v>
      </c>
      <c r="K187" s="14">
        <f>+'[1]CALCULOS ISR Y TSS'!F125</f>
        <v>918.4</v>
      </c>
      <c r="L187" s="17">
        <f>+'[1]CALCULOS ISR Y TSS'!G125</f>
        <v>972.8</v>
      </c>
      <c r="M187" s="13">
        <v>0</v>
      </c>
      <c r="N187" s="13">
        <v>0</v>
      </c>
      <c r="O187" s="13">
        <v>0</v>
      </c>
      <c r="P187" s="13">
        <v>200</v>
      </c>
      <c r="Q187" s="13">
        <v>13425.62</v>
      </c>
      <c r="R187" s="13">
        <f t="shared" si="4"/>
        <v>15566.82</v>
      </c>
      <c r="S187" s="13">
        <f t="shared" si="5"/>
        <v>16433.18</v>
      </c>
    </row>
    <row r="188" spans="2:19" s="4" customFormat="1" ht="20.100000000000001" customHeight="1" x14ac:dyDescent="0.2">
      <c r="B188" s="8">
        <v>178</v>
      </c>
      <c r="C188" s="15" t="s">
        <v>245</v>
      </c>
      <c r="D188" s="15" t="s">
        <v>115</v>
      </c>
      <c r="E188" s="15" t="s">
        <v>8</v>
      </c>
      <c r="F188" s="16" t="s">
        <v>361</v>
      </c>
      <c r="G188" s="30" t="s">
        <v>315</v>
      </c>
      <c r="H188" s="12">
        <v>25000</v>
      </c>
      <c r="I188" s="13">
        <v>0</v>
      </c>
      <c r="J188" s="13">
        <v>50</v>
      </c>
      <c r="K188" s="14">
        <f>+'[1]CALCULOS ISR Y TSS'!F133</f>
        <v>717.5</v>
      </c>
      <c r="L188" s="17">
        <f>+'[1]CALCULOS ISR Y TSS'!G133</f>
        <v>760</v>
      </c>
      <c r="M188" s="13">
        <v>0</v>
      </c>
      <c r="N188" s="13">
        <v>0</v>
      </c>
      <c r="O188" s="13">
        <v>0</v>
      </c>
      <c r="P188" s="13">
        <v>200</v>
      </c>
      <c r="Q188" s="13">
        <v>5578.62</v>
      </c>
      <c r="R188" s="13">
        <f t="shared" si="4"/>
        <v>7306.12</v>
      </c>
      <c r="S188" s="13">
        <f t="shared" si="5"/>
        <v>17693.88</v>
      </c>
    </row>
    <row r="189" spans="2:19" s="4" customFormat="1" ht="20.100000000000001" customHeight="1" x14ac:dyDescent="0.2">
      <c r="B189" s="8">
        <v>179</v>
      </c>
      <c r="C189" s="15" t="s">
        <v>119</v>
      </c>
      <c r="D189" s="15" t="s">
        <v>115</v>
      </c>
      <c r="E189" s="15" t="s">
        <v>8</v>
      </c>
      <c r="F189" s="16" t="s">
        <v>361</v>
      </c>
      <c r="G189" s="30" t="s">
        <v>315</v>
      </c>
      <c r="H189" s="12">
        <v>25000</v>
      </c>
      <c r="I189" s="13">
        <v>0</v>
      </c>
      <c r="J189" s="13">
        <v>50</v>
      </c>
      <c r="K189" s="14">
        <f>+'[1]CALCULOS ISR Y TSS'!F151</f>
        <v>717.5</v>
      </c>
      <c r="L189" s="17">
        <f>+'[1]CALCULOS ISR Y TSS'!G151</f>
        <v>760</v>
      </c>
      <c r="M189" s="13">
        <v>0</v>
      </c>
      <c r="N189" s="13">
        <v>0</v>
      </c>
      <c r="O189" s="13">
        <v>4951.6400000000003</v>
      </c>
      <c r="P189" s="13">
        <v>200</v>
      </c>
      <c r="Q189" s="13">
        <v>5756.42</v>
      </c>
      <c r="R189" s="13">
        <f t="shared" si="4"/>
        <v>12435.560000000001</v>
      </c>
      <c r="S189" s="13">
        <f t="shared" si="5"/>
        <v>12564.439999999999</v>
      </c>
    </row>
    <row r="190" spans="2:19" s="4" customFormat="1" ht="20.100000000000001" customHeight="1" x14ac:dyDescent="0.2">
      <c r="B190" s="8">
        <v>180</v>
      </c>
      <c r="C190" s="15" t="s">
        <v>268</v>
      </c>
      <c r="D190" s="15" t="s">
        <v>115</v>
      </c>
      <c r="E190" s="15" t="s">
        <v>8</v>
      </c>
      <c r="F190" s="16" t="s">
        <v>361</v>
      </c>
      <c r="G190" s="30" t="s">
        <v>315</v>
      </c>
      <c r="H190" s="12">
        <v>25000</v>
      </c>
      <c r="I190" s="13">
        <v>0</v>
      </c>
      <c r="J190" s="13">
        <v>50</v>
      </c>
      <c r="K190" s="14">
        <f>+'[1]CALCULOS ISR Y TSS'!F171</f>
        <v>717.5</v>
      </c>
      <c r="L190" s="17">
        <f>+'[1]CALCULOS ISR Y TSS'!G171</f>
        <v>760</v>
      </c>
      <c r="M190" s="13">
        <v>0</v>
      </c>
      <c r="N190" s="13">
        <v>0</v>
      </c>
      <c r="O190" s="13">
        <v>0</v>
      </c>
      <c r="P190" s="13">
        <v>0</v>
      </c>
      <c r="Q190" s="13">
        <v>1000</v>
      </c>
      <c r="R190" s="13">
        <f t="shared" si="4"/>
        <v>2527.5</v>
      </c>
      <c r="S190" s="13">
        <f t="shared" si="5"/>
        <v>22472.5</v>
      </c>
    </row>
    <row r="191" spans="2:19" s="4" customFormat="1" ht="20.100000000000001" customHeight="1" x14ac:dyDescent="0.2">
      <c r="B191" s="8">
        <v>181</v>
      </c>
      <c r="C191" s="15" t="s">
        <v>282</v>
      </c>
      <c r="D191" s="15" t="s">
        <v>281</v>
      </c>
      <c r="E191" s="15" t="s">
        <v>8</v>
      </c>
      <c r="F191" s="16" t="s">
        <v>361</v>
      </c>
      <c r="G191" s="30" t="s">
        <v>315</v>
      </c>
      <c r="H191" s="12">
        <v>25000</v>
      </c>
      <c r="I191" s="13">
        <v>0</v>
      </c>
      <c r="J191" s="13">
        <v>170</v>
      </c>
      <c r="K191" s="14">
        <f>+'[1]CALCULOS ISR Y TSS'!F180</f>
        <v>717.5</v>
      </c>
      <c r="L191" s="17">
        <f>+'[1]CALCULOS ISR Y TSS'!G180</f>
        <v>760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f t="shared" si="4"/>
        <v>1647.5</v>
      </c>
      <c r="S191" s="13">
        <f t="shared" si="5"/>
        <v>23352.5</v>
      </c>
    </row>
    <row r="192" spans="2:19" s="4" customFormat="1" ht="20.100000000000001" customHeight="1" x14ac:dyDescent="0.2">
      <c r="B192" s="8">
        <v>182</v>
      </c>
      <c r="C192" s="15" t="s">
        <v>289</v>
      </c>
      <c r="D192" s="15" t="s">
        <v>281</v>
      </c>
      <c r="E192" s="15" t="s">
        <v>8</v>
      </c>
      <c r="F192" s="16" t="s">
        <v>361</v>
      </c>
      <c r="G192" s="30" t="s">
        <v>315</v>
      </c>
      <c r="H192" s="12">
        <v>25000</v>
      </c>
      <c r="I192" s="13">
        <v>0</v>
      </c>
      <c r="J192" s="13">
        <v>50</v>
      </c>
      <c r="K192" s="14">
        <f>+'[1]CALCULOS ISR Y TSS'!F181</f>
        <v>717.5</v>
      </c>
      <c r="L192" s="17">
        <f>+'[1]CALCULOS ISR Y TSS'!G181</f>
        <v>760</v>
      </c>
      <c r="M192" s="13">
        <v>825.82050000000004</v>
      </c>
      <c r="N192" s="13">
        <v>0</v>
      </c>
      <c r="O192" s="13">
        <v>0</v>
      </c>
      <c r="P192" s="13">
        <v>0</v>
      </c>
      <c r="Q192" s="13">
        <v>0</v>
      </c>
      <c r="R192" s="13">
        <f t="shared" si="4"/>
        <v>2353.3204999999998</v>
      </c>
      <c r="S192" s="13">
        <f t="shared" si="5"/>
        <v>22646.679499999998</v>
      </c>
    </row>
    <row r="193" spans="2:19" s="4" customFormat="1" ht="20.100000000000001" customHeight="1" x14ac:dyDescent="0.2">
      <c r="B193" s="8">
        <v>183</v>
      </c>
      <c r="C193" s="15" t="s">
        <v>377</v>
      </c>
      <c r="D193" s="15" t="s">
        <v>115</v>
      </c>
      <c r="E193" s="15" t="s">
        <v>8</v>
      </c>
      <c r="F193" s="16" t="s">
        <v>361</v>
      </c>
      <c r="G193" s="30" t="s">
        <v>315</v>
      </c>
      <c r="H193" s="12">
        <v>25000</v>
      </c>
      <c r="I193" s="13">
        <v>0</v>
      </c>
      <c r="J193" s="13">
        <v>50</v>
      </c>
      <c r="K193" s="14">
        <f>+'[1]CALCULOS ISR Y TSS'!F212</f>
        <v>717.5</v>
      </c>
      <c r="L193" s="17">
        <f>+'[1]CALCULOS ISR Y TSS'!G212</f>
        <v>760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f t="shared" si="4"/>
        <v>1527.5</v>
      </c>
      <c r="S193" s="13">
        <f t="shared" si="5"/>
        <v>23472.5</v>
      </c>
    </row>
    <row r="194" spans="2:19" s="4" customFormat="1" ht="20.100000000000001" customHeight="1" x14ac:dyDescent="0.2">
      <c r="B194" s="8">
        <v>184</v>
      </c>
      <c r="C194" s="10" t="s">
        <v>174</v>
      </c>
      <c r="D194" s="10" t="s">
        <v>142</v>
      </c>
      <c r="E194" s="11" t="s">
        <v>11</v>
      </c>
      <c r="F194" s="10" t="s">
        <v>143</v>
      </c>
      <c r="G194" s="31" t="s">
        <v>315</v>
      </c>
      <c r="H194" s="12">
        <v>90000</v>
      </c>
      <c r="I194" s="13">
        <v>9753.19</v>
      </c>
      <c r="J194" s="13">
        <v>210</v>
      </c>
      <c r="K194" s="14">
        <f>+'[1]CALCULOS ISR Y TSS'!F38</f>
        <v>2583</v>
      </c>
      <c r="L194" s="17">
        <f>+'[1]CALCULOS ISR Y TSS'!G38</f>
        <v>2736</v>
      </c>
      <c r="M194" s="13">
        <v>1693.1429999999998</v>
      </c>
      <c r="N194" s="13">
        <v>0</v>
      </c>
      <c r="O194" s="13">
        <v>0</v>
      </c>
      <c r="P194" s="13">
        <v>200</v>
      </c>
      <c r="Q194" s="13">
        <v>9909.07</v>
      </c>
      <c r="R194" s="13">
        <f t="shared" si="4"/>
        <v>27084.402999999998</v>
      </c>
      <c r="S194" s="13">
        <f t="shared" si="5"/>
        <v>62915.597000000002</v>
      </c>
    </row>
    <row r="195" spans="2:19" s="4" customFormat="1" ht="20.100000000000001" customHeight="1" x14ac:dyDescent="0.2">
      <c r="B195" s="8">
        <v>185</v>
      </c>
      <c r="C195" s="19" t="s">
        <v>208</v>
      </c>
      <c r="D195" s="15" t="s">
        <v>209</v>
      </c>
      <c r="E195" s="15" t="s">
        <v>8</v>
      </c>
      <c r="F195" s="16" t="s">
        <v>143</v>
      </c>
      <c r="G195" s="30" t="s">
        <v>315</v>
      </c>
      <c r="H195" s="12">
        <v>60000</v>
      </c>
      <c r="I195" s="13">
        <v>3486.65</v>
      </c>
      <c r="J195" s="13">
        <v>50</v>
      </c>
      <c r="K195" s="14">
        <f>+'[1]CALCULOS ISR Y TSS'!F80</f>
        <v>1722</v>
      </c>
      <c r="L195" s="17">
        <f>+'[1]CALCULOS ISR Y TSS'!G80</f>
        <v>1824</v>
      </c>
      <c r="M195" s="13">
        <v>0</v>
      </c>
      <c r="N195" s="13">
        <v>0</v>
      </c>
      <c r="O195" s="13">
        <v>0</v>
      </c>
      <c r="P195" s="13">
        <v>200</v>
      </c>
      <c r="Q195" s="13">
        <v>0</v>
      </c>
      <c r="R195" s="13">
        <f t="shared" si="4"/>
        <v>7282.65</v>
      </c>
      <c r="S195" s="13">
        <f t="shared" si="5"/>
        <v>52717.35</v>
      </c>
    </row>
    <row r="196" spans="2:19" s="4" customFormat="1" ht="20.100000000000001" customHeight="1" x14ac:dyDescent="0.2">
      <c r="B196" s="8">
        <v>186</v>
      </c>
      <c r="C196" s="15" t="s">
        <v>144</v>
      </c>
      <c r="D196" s="15" t="s">
        <v>145</v>
      </c>
      <c r="E196" s="15" t="s">
        <v>8</v>
      </c>
      <c r="F196" s="16" t="s">
        <v>143</v>
      </c>
      <c r="G196" s="30" t="s">
        <v>314</v>
      </c>
      <c r="H196" s="12">
        <v>32000</v>
      </c>
      <c r="I196" s="13">
        <v>0</v>
      </c>
      <c r="J196" s="13">
        <v>50</v>
      </c>
      <c r="K196" s="14">
        <f>+'[1]CALCULOS ISR Y TSS'!F158</f>
        <v>918.4</v>
      </c>
      <c r="L196" s="17">
        <f>+'[1]CALCULOS ISR Y TSS'!G158</f>
        <v>972.8</v>
      </c>
      <c r="M196" s="13">
        <v>0</v>
      </c>
      <c r="N196" s="13">
        <v>0</v>
      </c>
      <c r="O196" s="13">
        <v>0</v>
      </c>
      <c r="P196" s="13">
        <v>200</v>
      </c>
      <c r="Q196" s="13">
        <v>0</v>
      </c>
      <c r="R196" s="13">
        <f t="shared" si="4"/>
        <v>2141.1999999999998</v>
      </c>
      <c r="S196" s="13">
        <f t="shared" si="5"/>
        <v>29858.799999999999</v>
      </c>
    </row>
    <row r="197" spans="2:19" s="4" customFormat="1" ht="20.100000000000001" customHeight="1" x14ac:dyDescent="0.2">
      <c r="B197" s="8">
        <v>187</v>
      </c>
      <c r="C197" s="15" t="s">
        <v>120</v>
      </c>
      <c r="D197" s="15" t="s">
        <v>219</v>
      </c>
      <c r="E197" s="15" t="s">
        <v>8</v>
      </c>
      <c r="F197" s="16" t="s">
        <v>190</v>
      </c>
      <c r="G197" s="30" t="s">
        <v>315</v>
      </c>
      <c r="H197" s="12">
        <v>90000</v>
      </c>
      <c r="I197" s="13">
        <v>9753.19</v>
      </c>
      <c r="J197" s="13">
        <v>50</v>
      </c>
      <c r="K197" s="14">
        <f>+'[1]CALCULOS ISR Y TSS'!F93</f>
        <v>2583</v>
      </c>
      <c r="L197" s="17">
        <f>+'[1]CALCULOS ISR Y TSS'!G93</f>
        <v>2736</v>
      </c>
      <c r="M197" s="13">
        <v>1128.7619999999999</v>
      </c>
      <c r="N197" s="13">
        <v>0</v>
      </c>
      <c r="O197" s="13">
        <v>0</v>
      </c>
      <c r="P197" s="13">
        <v>200</v>
      </c>
      <c r="Q197" s="13">
        <v>7524.55</v>
      </c>
      <c r="R197" s="13">
        <f t="shared" si="4"/>
        <v>23975.502</v>
      </c>
      <c r="S197" s="13">
        <f t="shared" si="5"/>
        <v>66024.497999999992</v>
      </c>
    </row>
    <row r="198" spans="2:19" s="4" customFormat="1" ht="20.100000000000001" customHeight="1" x14ac:dyDescent="0.2">
      <c r="B198" s="8">
        <v>188</v>
      </c>
      <c r="C198" s="10" t="s">
        <v>189</v>
      </c>
      <c r="D198" s="10" t="s">
        <v>121</v>
      </c>
      <c r="E198" s="11" t="s">
        <v>8</v>
      </c>
      <c r="F198" s="10" t="s">
        <v>190</v>
      </c>
      <c r="G198" s="31" t="s">
        <v>315</v>
      </c>
      <c r="H198" s="12">
        <v>25000</v>
      </c>
      <c r="I198" s="13">
        <v>0</v>
      </c>
      <c r="J198" s="13">
        <v>50</v>
      </c>
      <c r="K198" s="14">
        <f>+'[1]CALCULOS ISR Y TSS'!F58</f>
        <v>717.5</v>
      </c>
      <c r="L198" s="17">
        <f>+'[1]CALCULOS ISR Y TSS'!G58</f>
        <v>760</v>
      </c>
      <c r="M198" s="13">
        <v>0</v>
      </c>
      <c r="N198" s="13">
        <v>0</v>
      </c>
      <c r="O198" s="13">
        <v>0</v>
      </c>
      <c r="P198" s="13">
        <v>200</v>
      </c>
      <c r="Q198" s="13">
        <v>500</v>
      </c>
      <c r="R198" s="13">
        <f t="shared" si="4"/>
        <v>2227.5</v>
      </c>
      <c r="S198" s="13">
        <f t="shared" si="5"/>
        <v>22772.5</v>
      </c>
    </row>
    <row r="199" spans="2:19" s="4" customFormat="1" ht="20.100000000000001" customHeight="1" x14ac:dyDescent="0.2">
      <c r="B199" s="8">
        <v>189</v>
      </c>
      <c r="C199" s="18" t="s">
        <v>122</v>
      </c>
      <c r="D199" s="11" t="s">
        <v>121</v>
      </c>
      <c r="E199" s="11" t="s">
        <v>8</v>
      </c>
      <c r="F199" s="10" t="s">
        <v>190</v>
      </c>
      <c r="G199" s="31" t="s">
        <v>315</v>
      </c>
      <c r="H199" s="12">
        <v>31500</v>
      </c>
      <c r="I199" s="14">
        <v>0</v>
      </c>
      <c r="J199" s="13">
        <v>50</v>
      </c>
      <c r="K199" s="14">
        <f>+'[1]CALCULOS ISR Y TSS'!F70</f>
        <v>904.05</v>
      </c>
      <c r="L199" s="17">
        <f>+'[1]CALCULOS ISR Y TSS'!G70</f>
        <v>957.6</v>
      </c>
      <c r="M199" s="13">
        <v>0</v>
      </c>
      <c r="N199" s="13">
        <f>1715.46</f>
        <v>1715.46</v>
      </c>
      <c r="O199" s="13">
        <v>0</v>
      </c>
      <c r="P199" s="13">
        <v>0</v>
      </c>
      <c r="Q199" s="13">
        <v>0</v>
      </c>
      <c r="R199" s="13">
        <f t="shared" si="4"/>
        <v>3627.11</v>
      </c>
      <c r="S199" s="13">
        <f t="shared" si="5"/>
        <v>27872.89</v>
      </c>
    </row>
    <row r="200" spans="2:19" s="4" customFormat="1" ht="20.100000000000001" customHeight="1" x14ac:dyDescent="0.2">
      <c r="B200" s="8">
        <v>190</v>
      </c>
      <c r="C200" s="18" t="s">
        <v>204</v>
      </c>
      <c r="D200" s="11" t="s">
        <v>19</v>
      </c>
      <c r="E200" s="11" t="s">
        <v>11</v>
      </c>
      <c r="F200" s="10" t="s">
        <v>190</v>
      </c>
      <c r="G200" s="31" t="s">
        <v>314</v>
      </c>
      <c r="H200" s="12">
        <v>95000</v>
      </c>
      <c r="I200" s="13">
        <v>10929.31</v>
      </c>
      <c r="J200" s="13">
        <v>50</v>
      </c>
      <c r="K200" s="14">
        <f>+'[1]CALCULOS ISR Y TSS'!F76</f>
        <v>2726.5</v>
      </c>
      <c r="L200" s="17">
        <f>+'[1]CALCULOS ISR Y TSS'!G76</f>
        <v>2888</v>
      </c>
      <c r="M200" s="13">
        <v>7742.6750000000002</v>
      </c>
      <c r="N200" s="13">
        <v>0</v>
      </c>
      <c r="O200" s="13">
        <v>0</v>
      </c>
      <c r="P200" s="13">
        <v>200</v>
      </c>
      <c r="Q200" s="13">
        <v>0</v>
      </c>
      <c r="R200" s="13">
        <f t="shared" si="4"/>
        <v>24536.484999999997</v>
      </c>
      <c r="S200" s="13">
        <f t="shared" si="5"/>
        <v>70463.514999999999</v>
      </c>
    </row>
    <row r="201" spans="2:19" s="4" customFormat="1" ht="20.100000000000001" customHeight="1" x14ac:dyDescent="0.2">
      <c r="B201" s="8">
        <v>191</v>
      </c>
      <c r="C201" s="15" t="s">
        <v>228</v>
      </c>
      <c r="D201" s="15" t="s">
        <v>121</v>
      </c>
      <c r="E201" s="15" t="s">
        <v>8</v>
      </c>
      <c r="F201" s="16" t="s">
        <v>190</v>
      </c>
      <c r="G201" s="30" t="s">
        <v>315</v>
      </c>
      <c r="H201" s="12">
        <v>30000</v>
      </c>
      <c r="I201" s="13">
        <v>0</v>
      </c>
      <c r="J201" s="13">
        <v>50</v>
      </c>
      <c r="K201" s="14">
        <f>+'[1]CALCULOS ISR Y TSS'!F101</f>
        <v>861</v>
      </c>
      <c r="L201" s="17">
        <f>+'[1]CALCULOS ISR Y TSS'!G101</f>
        <v>912</v>
      </c>
      <c r="M201" s="13">
        <v>0</v>
      </c>
      <c r="N201" s="13">
        <v>0</v>
      </c>
      <c r="O201" s="13">
        <v>3631.64</v>
      </c>
      <c r="P201" s="13">
        <v>200</v>
      </c>
      <c r="Q201" s="13">
        <v>0</v>
      </c>
      <c r="R201" s="13">
        <f t="shared" si="4"/>
        <v>5654.6399999999994</v>
      </c>
      <c r="S201" s="13">
        <f t="shared" si="5"/>
        <v>24345.360000000001</v>
      </c>
    </row>
    <row r="202" spans="2:19" s="4" customFormat="1" ht="20.100000000000001" customHeight="1" x14ac:dyDescent="0.2">
      <c r="B202" s="8">
        <v>192</v>
      </c>
      <c r="C202" s="15" t="s">
        <v>123</v>
      </c>
      <c r="D202" s="15" t="s">
        <v>121</v>
      </c>
      <c r="E202" s="15" t="s">
        <v>8</v>
      </c>
      <c r="F202" s="16" t="s">
        <v>190</v>
      </c>
      <c r="G202" s="30" t="s">
        <v>315</v>
      </c>
      <c r="H202" s="12">
        <v>25000</v>
      </c>
      <c r="I202" s="13">
        <v>0</v>
      </c>
      <c r="J202" s="13">
        <v>50</v>
      </c>
      <c r="K202" s="14">
        <f>+'[1]CALCULOS ISR Y TSS'!F110</f>
        <v>717.5</v>
      </c>
      <c r="L202" s="17">
        <f>+'[1]CALCULOS ISR Y TSS'!G110</f>
        <v>760</v>
      </c>
      <c r="M202" s="13">
        <v>0</v>
      </c>
      <c r="N202" s="13">
        <v>0</v>
      </c>
      <c r="O202" s="13">
        <v>2724.17</v>
      </c>
      <c r="P202" s="13">
        <v>200</v>
      </c>
      <c r="Q202" s="13">
        <v>11485.6</v>
      </c>
      <c r="R202" s="13">
        <f t="shared" si="4"/>
        <v>15937.27</v>
      </c>
      <c r="S202" s="13">
        <f t="shared" si="5"/>
        <v>9062.73</v>
      </c>
    </row>
    <row r="203" spans="2:19" s="4" customFormat="1" ht="20.100000000000001" customHeight="1" x14ac:dyDescent="0.2">
      <c r="B203" s="8">
        <v>193</v>
      </c>
      <c r="C203" s="15" t="s">
        <v>124</v>
      </c>
      <c r="D203" s="15" t="s">
        <v>121</v>
      </c>
      <c r="E203" s="15" t="s">
        <v>8</v>
      </c>
      <c r="F203" s="16" t="s">
        <v>190</v>
      </c>
      <c r="G203" s="30" t="s">
        <v>315</v>
      </c>
      <c r="H203" s="12">
        <v>25000</v>
      </c>
      <c r="I203" s="13">
        <v>0</v>
      </c>
      <c r="J203" s="13">
        <v>50</v>
      </c>
      <c r="K203" s="14">
        <f>+'[1]CALCULOS ISR Y TSS'!F119</f>
        <v>717.5</v>
      </c>
      <c r="L203" s="17">
        <f>+'[1]CALCULOS ISR Y TSS'!G119</f>
        <v>760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f t="shared" ref="R203:R212" si="6">SUM(I203:Q203)</f>
        <v>1527.5</v>
      </c>
      <c r="S203" s="13">
        <f t="shared" ref="S203:S212" si="7">+H203-R203</f>
        <v>23472.5</v>
      </c>
    </row>
    <row r="204" spans="2:19" s="4" customFormat="1" ht="20.100000000000001" customHeight="1" x14ac:dyDescent="0.2">
      <c r="B204" s="8">
        <v>194</v>
      </c>
      <c r="C204" s="15" t="s">
        <v>243</v>
      </c>
      <c r="D204" s="15" t="s">
        <v>121</v>
      </c>
      <c r="E204" s="15" t="s">
        <v>8</v>
      </c>
      <c r="F204" s="16" t="s">
        <v>190</v>
      </c>
      <c r="G204" s="30" t="s">
        <v>315</v>
      </c>
      <c r="H204" s="12">
        <v>25000</v>
      </c>
      <c r="I204" s="13">
        <v>0</v>
      </c>
      <c r="J204" s="13">
        <v>50</v>
      </c>
      <c r="K204" s="14">
        <f>+'[1]CALCULOS ISR Y TSS'!F129</f>
        <v>717.5</v>
      </c>
      <c r="L204" s="17">
        <f>+'[1]CALCULOS ISR Y TSS'!G129</f>
        <v>760</v>
      </c>
      <c r="M204" s="13">
        <v>0</v>
      </c>
      <c r="N204" s="13">
        <v>0</v>
      </c>
      <c r="O204" s="13">
        <v>3111</v>
      </c>
      <c r="P204" s="13">
        <v>200</v>
      </c>
      <c r="Q204" s="13">
        <v>5058.24</v>
      </c>
      <c r="R204" s="13">
        <f t="shared" si="6"/>
        <v>9896.74</v>
      </c>
      <c r="S204" s="13">
        <f t="shared" si="7"/>
        <v>15103.26</v>
      </c>
    </row>
    <row r="205" spans="2:19" s="4" customFormat="1" ht="20.100000000000001" customHeight="1" x14ac:dyDescent="0.2">
      <c r="B205" s="8">
        <v>195</v>
      </c>
      <c r="C205" s="15" t="s">
        <v>125</v>
      </c>
      <c r="D205" s="15" t="s">
        <v>121</v>
      </c>
      <c r="E205" s="15" t="s">
        <v>8</v>
      </c>
      <c r="F205" s="16" t="s">
        <v>190</v>
      </c>
      <c r="G205" s="30" t="s">
        <v>315</v>
      </c>
      <c r="H205" s="12">
        <v>25000</v>
      </c>
      <c r="I205" s="13">
        <v>0</v>
      </c>
      <c r="J205" s="13">
        <v>50</v>
      </c>
      <c r="K205" s="14">
        <f>+'[1]CALCULOS ISR Y TSS'!F143</f>
        <v>717.5</v>
      </c>
      <c r="L205" s="17">
        <f>+'[1]CALCULOS ISR Y TSS'!G143</f>
        <v>760</v>
      </c>
      <c r="M205" s="13">
        <v>564.38099999999997</v>
      </c>
      <c r="N205" s="13">
        <v>0</v>
      </c>
      <c r="O205" s="13">
        <v>5247.08</v>
      </c>
      <c r="P205" s="13">
        <v>200</v>
      </c>
      <c r="Q205" s="13">
        <v>5857.12</v>
      </c>
      <c r="R205" s="13">
        <f t="shared" si="6"/>
        <v>13396.080999999998</v>
      </c>
      <c r="S205" s="13">
        <f t="shared" si="7"/>
        <v>11603.919000000002</v>
      </c>
    </row>
    <row r="206" spans="2:19" s="4" customFormat="1" ht="20.100000000000001" customHeight="1" x14ac:dyDescent="0.2">
      <c r="B206" s="8">
        <v>196</v>
      </c>
      <c r="C206" s="16" t="s">
        <v>148</v>
      </c>
      <c r="D206" s="16" t="s">
        <v>121</v>
      </c>
      <c r="E206" s="15" t="s">
        <v>8</v>
      </c>
      <c r="F206" s="16" t="s">
        <v>190</v>
      </c>
      <c r="G206" s="30" t="s">
        <v>315</v>
      </c>
      <c r="H206" s="13">
        <v>25000</v>
      </c>
      <c r="I206" s="13">
        <v>0</v>
      </c>
      <c r="J206" s="13">
        <v>50</v>
      </c>
      <c r="K206" s="14">
        <f>+'[1]CALCULOS ISR Y TSS'!F167</f>
        <v>717.5</v>
      </c>
      <c r="L206" s="17">
        <f>+'[1]CALCULOS ISR Y TSS'!G167</f>
        <v>760</v>
      </c>
      <c r="M206" s="13">
        <v>0</v>
      </c>
      <c r="N206" s="13">
        <v>0</v>
      </c>
      <c r="O206" s="13">
        <v>0</v>
      </c>
      <c r="P206" s="13">
        <v>200</v>
      </c>
      <c r="Q206" s="13">
        <v>11992.41</v>
      </c>
      <c r="R206" s="13">
        <f t="shared" si="6"/>
        <v>13719.91</v>
      </c>
      <c r="S206" s="13">
        <f t="shared" si="7"/>
        <v>11280.09</v>
      </c>
    </row>
    <row r="207" spans="2:19" s="4" customFormat="1" ht="20.100000000000001" customHeight="1" x14ac:dyDescent="0.2">
      <c r="B207" s="8">
        <v>197</v>
      </c>
      <c r="C207" s="15" t="s">
        <v>283</v>
      </c>
      <c r="D207" s="15" t="s">
        <v>121</v>
      </c>
      <c r="E207" s="15" t="s">
        <v>8</v>
      </c>
      <c r="F207" s="16" t="s">
        <v>190</v>
      </c>
      <c r="G207" s="30" t="s">
        <v>315</v>
      </c>
      <c r="H207" s="12">
        <v>25000</v>
      </c>
      <c r="I207" s="13">
        <v>0</v>
      </c>
      <c r="J207" s="13">
        <v>50</v>
      </c>
      <c r="K207" s="14">
        <f>+'[1]CALCULOS ISR Y TSS'!F185</f>
        <v>717.5</v>
      </c>
      <c r="L207" s="17">
        <f>+'[1]CALCULOS ISR Y TSS'!G185</f>
        <v>760</v>
      </c>
      <c r="M207" s="13">
        <v>0</v>
      </c>
      <c r="N207" s="13">
        <v>0</v>
      </c>
      <c r="O207" s="13">
        <v>0</v>
      </c>
      <c r="P207" s="13">
        <v>0</v>
      </c>
      <c r="Q207" s="13">
        <v>1000</v>
      </c>
      <c r="R207" s="13">
        <f t="shared" si="6"/>
        <v>2527.5</v>
      </c>
      <c r="S207" s="13">
        <f t="shared" si="7"/>
        <v>22472.5</v>
      </c>
    </row>
    <row r="208" spans="2:19" s="4" customFormat="1" ht="20.100000000000001" customHeight="1" x14ac:dyDescent="0.2">
      <c r="B208" s="8">
        <v>198</v>
      </c>
      <c r="C208" s="15" t="s">
        <v>290</v>
      </c>
      <c r="D208" s="15" t="s">
        <v>121</v>
      </c>
      <c r="E208" s="15" t="s">
        <v>8</v>
      </c>
      <c r="F208" s="16" t="s">
        <v>190</v>
      </c>
      <c r="G208" s="30" t="s">
        <v>315</v>
      </c>
      <c r="H208" s="12">
        <v>25000</v>
      </c>
      <c r="I208" s="13">
        <v>0</v>
      </c>
      <c r="J208" s="13">
        <v>50</v>
      </c>
      <c r="K208" s="14">
        <f>+'[1]CALCULOS ISR Y TSS'!F187</f>
        <v>717.5</v>
      </c>
      <c r="L208" s="17">
        <f>+'[1]CALCULOS ISR Y TSS'!G187</f>
        <v>760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f t="shared" si="6"/>
        <v>1527.5</v>
      </c>
      <c r="S208" s="13">
        <f t="shared" si="7"/>
        <v>23472.5</v>
      </c>
    </row>
    <row r="209" spans="2:19" s="4" customFormat="1" ht="20.100000000000001" customHeight="1" x14ac:dyDescent="0.2">
      <c r="B209" s="8">
        <v>199</v>
      </c>
      <c r="C209" s="15" t="s">
        <v>362</v>
      </c>
      <c r="D209" s="15" t="s">
        <v>121</v>
      </c>
      <c r="E209" s="15" t="s">
        <v>8</v>
      </c>
      <c r="F209" s="16" t="s">
        <v>190</v>
      </c>
      <c r="G209" s="30" t="s">
        <v>315</v>
      </c>
      <c r="H209" s="12">
        <v>25000</v>
      </c>
      <c r="I209" s="13">
        <v>0</v>
      </c>
      <c r="J209" s="13">
        <v>50</v>
      </c>
      <c r="K209" s="14">
        <f>+'[1]CALCULOS ISR Y TSS'!F209</f>
        <v>717.5</v>
      </c>
      <c r="L209" s="17">
        <f>+'[1]CALCULOS ISR Y TSS'!G209</f>
        <v>760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f t="shared" si="6"/>
        <v>1527.5</v>
      </c>
      <c r="S209" s="13">
        <f t="shared" si="7"/>
        <v>23472.5</v>
      </c>
    </row>
    <row r="210" spans="2:19" s="4" customFormat="1" ht="20.100000000000001" customHeight="1" x14ac:dyDescent="0.2">
      <c r="B210" s="8">
        <v>200</v>
      </c>
      <c r="C210" s="15" t="s">
        <v>363</v>
      </c>
      <c r="D210" s="15" t="s">
        <v>121</v>
      </c>
      <c r="E210" s="15" t="s">
        <v>8</v>
      </c>
      <c r="F210" s="16" t="s">
        <v>190</v>
      </c>
      <c r="G210" s="30" t="s">
        <v>315</v>
      </c>
      <c r="H210" s="12">
        <v>25000</v>
      </c>
      <c r="I210" s="13">
        <v>0</v>
      </c>
      <c r="J210" s="13">
        <v>50</v>
      </c>
      <c r="K210" s="14">
        <f>+'[1]CALCULOS ISR Y TSS'!F210</f>
        <v>717.5</v>
      </c>
      <c r="L210" s="17">
        <f>+'[1]CALCULOS ISR Y TSS'!G210</f>
        <v>760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f t="shared" si="6"/>
        <v>1527.5</v>
      </c>
      <c r="S210" s="13">
        <f t="shared" si="7"/>
        <v>23472.5</v>
      </c>
    </row>
    <row r="211" spans="2:19" s="4" customFormat="1" ht="20.100000000000001" customHeight="1" x14ac:dyDescent="0.2">
      <c r="B211" s="8">
        <v>201</v>
      </c>
      <c r="C211" s="15" t="s">
        <v>262</v>
      </c>
      <c r="D211" s="15" t="s">
        <v>237</v>
      </c>
      <c r="E211" s="15" t="s">
        <v>8</v>
      </c>
      <c r="F211" s="16" t="s">
        <v>147</v>
      </c>
      <c r="G211" s="30" t="s">
        <v>314</v>
      </c>
      <c r="H211" s="12">
        <v>85000</v>
      </c>
      <c r="I211" s="13">
        <v>8577.06</v>
      </c>
      <c r="J211" s="13">
        <v>50</v>
      </c>
      <c r="K211" s="14">
        <f>+'[1]CALCULOS ISR Y TSS'!F153</f>
        <v>2439.5</v>
      </c>
      <c r="L211" s="17">
        <f>+'[1]CALCULOS ISR Y TSS'!G153</f>
        <v>2584</v>
      </c>
      <c r="M211" s="13">
        <v>1390.2014999999999</v>
      </c>
      <c r="N211" s="13">
        <v>0</v>
      </c>
      <c r="O211" s="13">
        <v>0</v>
      </c>
      <c r="P211" s="13">
        <v>200</v>
      </c>
      <c r="Q211" s="13">
        <v>0</v>
      </c>
      <c r="R211" s="13">
        <f t="shared" si="6"/>
        <v>15240.761499999999</v>
      </c>
      <c r="S211" s="13">
        <f t="shared" si="7"/>
        <v>69759.238500000007</v>
      </c>
    </row>
    <row r="212" spans="2:19" s="4" customFormat="1" ht="20.100000000000001" customHeight="1" x14ac:dyDescent="0.2">
      <c r="B212" s="8">
        <v>202</v>
      </c>
      <c r="C212" s="10" t="s">
        <v>168</v>
      </c>
      <c r="D212" s="10" t="s">
        <v>169</v>
      </c>
      <c r="E212" s="11" t="s">
        <v>11</v>
      </c>
      <c r="F212" s="10" t="s">
        <v>147</v>
      </c>
      <c r="G212" s="31" t="s">
        <v>314</v>
      </c>
      <c r="H212" s="12">
        <v>47000</v>
      </c>
      <c r="I212" s="13">
        <v>1430.6</v>
      </c>
      <c r="J212" s="13">
        <v>50</v>
      </c>
      <c r="K212" s="14">
        <f>+'[1]CALCULOS ISR Y TSS'!F32</f>
        <v>1348.9</v>
      </c>
      <c r="L212" s="17">
        <f>+'[1]CALCULOS ISR Y TSS'!G32</f>
        <v>1428.8</v>
      </c>
      <c r="M212" s="13">
        <v>6085.1100000000006</v>
      </c>
      <c r="N212" s="13">
        <v>0</v>
      </c>
      <c r="O212" s="13">
        <v>0</v>
      </c>
      <c r="P212" s="13">
        <v>200</v>
      </c>
      <c r="Q212" s="13">
        <v>15873.63</v>
      </c>
      <c r="R212" s="13">
        <f t="shared" si="6"/>
        <v>26417.040000000001</v>
      </c>
      <c r="S212" s="13">
        <f t="shared" si="7"/>
        <v>20582.96</v>
      </c>
    </row>
    <row r="213" spans="2:19" s="27" customFormat="1" ht="20.100000000000001" customHeight="1" x14ac:dyDescent="0.2">
      <c r="B213" s="58" t="s">
        <v>311</v>
      </c>
      <c r="C213" s="58"/>
      <c r="D213" s="58"/>
      <c r="E213" s="58"/>
      <c r="F213" s="58"/>
      <c r="G213" s="58"/>
      <c r="H213" s="28">
        <f t="shared" ref="H213:S213" si="8">+SUM(H11:H212)</f>
        <v>13435523.210000001</v>
      </c>
      <c r="I213" s="28">
        <f t="shared" si="8"/>
        <v>1264788.1900000002</v>
      </c>
      <c r="J213" s="28">
        <f t="shared" si="8"/>
        <v>12860</v>
      </c>
      <c r="K213" s="28">
        <f t="shared" si="8"/>
        <v>385599.51612699998</v>
      </c>
      <c r="L213" s="28">
        <f t="shared" si="8"/>
        <v>403369.18558399979</v>
      </c>
      <c r="M213" s="28">
        <f t="shared" si="8"/>
        <v>319026.20849999983</v>
      </c>
      <c r="N213" s="28">
        <f t="shared" si="8"/>
        <v>61756.559999999976</v>
      </c>
      <c r="O213" s="28">
        <f t="shared" si="8"/>
        <v>44058.36</v>
      </c>
      <c r="P213" s="28">
        <f t="shared" si="8"/>
        <v>26000</v>
      </c>
      <c r="Q213" s="28">
        <f t="shared" si="8"/>
        <v>831686.84999999986</v>
      </c>
      <c r="R213" s="28">
        <f t="shared" si="8"/>
        <v>3349144.8702110006</v>
      </c>
      <c r="S213" s="28">
        <f t="shared" si="8"/>
        <v>10086378.339789001</v>
      </c>
    </row>
    <row r="214" spans="2:19" s="4" customFormat="1" ht="20.100000000000001" customHeight="1" x14ac:dyDescent="0.2">
      <c r="B214" s="59" t="s">
        <v>312</v>
      </c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</row>
    <row r="215" spans="2:19" s="4" customFormat="1" ht="12" customHeight="1" x14ac:dyDescent="0.2">
      <c r="B215" s="32"/>
      <c r="C215" s="32"/>
      <c r="D215" s="1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3"/>
      <c r="P215" s="3"/>
      <c r="Q215" s="3"/>
      <c r="R215" s="26"/>
      <c r="S215" s="26"/>
    </row>
    <row r="216" spans="2:19" x14ac:dyDescent="0.2">
      <c r="B216" s="32"/>
      <c r="C216" s="32"/>
      <c r="G216" s="1"/>
      <c r="H216" s="3"/>
      <c r="K216" s="1"/>
      <c r="L216" s="1"/>
      <c r="O216" s="3"/>
      <c r="P216" s="3"/>
      <c r="Q216" s="3"/>
      <c r="R216" s="25"/>
      <c r="S216" s="25"/>
    </row>
    <row r="217" spans="2:19" x14ac:dyDescent="0.2">
      <c r="F217" s="3"/>
      <c r="G217" s="3"/>
      <c r="H217" s="7"/>
      <c r="I217" s="7"/>
      <c r="J217" s="7"/>
      <c r="K217" s="7"/>
      <c r="L217" s="7"/>
      <c r="M217" s="7"/>
      <c r="N217" s="7"/>
      <c r="O217" s="4"/>
      <c r="P217" s="4"/>
      <c r="Q217" s="4"/>
      <c r="R217" s="7"/>
      <c r="S217" s="7"/>
    </row>
    <row r="218" spans="2:19" x14ac:dyDescent="0.2">
      <c r="D218" s="3"/>
      <c r="E218" s="3"/>
      <c r="G218" s="1"/>
      <c r="H218" s="3"/>
      <c r="I218" s="3"/>
      <c r="J218" s="3"/>
      <c r="M218" s="3"/>
      <c r="N218" s="3"/>
      <c r="O218" s="3"/>
      <c r="P218" s="3"/>
      <c r="Q218" s="3"/>
      <c r="R218" s="3"/>
      <c r="S218" s="3"/>
    </row>
    <row r="219" spans="2:19" x14ac:dyDescent="0.2">
      <c r="D219" s="3"/>
      <c r="E219" s="3"/>
      <c r="G219" s="1"/>
      <c r="H219" s="3"/>
      <c r="K219" s="1"/>
      <c r="L219" s="1"/>
      <c r="O219" s="3"/>
      <c r="P219" s="3"/>
      <c r="Q219" s="3"/>
      <c r="R219" s="9"/>
      <c r="S219" s="9"/>
    </row>
    <row r="220" spans="2:19" x14ac:dyDescent="0.2">
      <c r="D220" s="3"/>
      <c r="E220" s="3"/>
      <c r="G220" s="1"/>
      <c r="H220" s="3"/>
      <c r="K220" s="1"/>
      <c r="L220" s="1"/>
      <c r="O220" s="3"/>
      <c r="P220" s="3"/>
      <c r="Q220" s="3"/>
      <c r="R220" s="9"/>
      <c r="S220" s="9"/>
    </row>
    <row r="221" spans="2:19" x14ac:dyDescent="0.2">
      <c r="D221" s="3"/>
      <c r="E221" s="3"/>
      <c r="G221" s="1"/>
      <c r="H221" s="3"/>
      <c r="K221" s="1"/>
      <c r="L221" s="1"/>
      <c r="O221" s="3"/>
      <c r="P221" s="3"/>
      <c r="Q221" s="3"/>
      <c r="R221" s="9"/>
      <c r="S221" s="9"/>
    </row>
    <row r="222" spans="2:19" x14ac:dyDescent="0.2">
      <c r="G222" s="1"/>
      <c r="H222" s="3"/>
      <c r="K222" s="1"/>
      <c r="L222" s="1"/>
      <c r="O222" s="3"/>
      <c r="P222" s="3"/>
      <c r="Q222" s="3"/>
      <c r="R222" s="9"/>
      <c r="S222" s="9"/>
    </row>
    <row r="223" spans="2:19" x14ac:dyDescent="0.2">
      <c r="G223" s="1"/>
      <c r="H223" s="3"/>
      <c r="K223" s="1"/>
      <c r="L223" s="1"/>
      <c r="O223" s="3"/>
      <c r="P223" s="3"/>
      <c r="Q223" s="3"/>
      <c r="R223" s="5"/>
      <c r="S223" s="5"/>
    </row>
    <row r="224" spans="2:19" x14ac:dyDescent="0.2">
      <c r="D224" s="33"/>
      <c r="E224" s="33"/>
      <c r="F224" s="22"/>
      <c r="G224" s="22"/>
      <c r="H224" s="22"/>
      <c r="I224" s="22"/>
      <c r="J224" s="22"/>
      <c r="K224" s="22"/>
      <c r="L224" s="22"/>
      <c r="O224" s="3"/>
      <c r="P224" s="3"/>
      <c r="Q224" s="3"/>
    </row>
    <row r="225" spans="3:17" ht="15" x14ac:dyDescent="0.25">
      <c r="C225" s="20"/>
      <c r="D225" s="21"/>
      <c r="E225" s="20"/>
      <c r="F225" s="22"/>
      <c r="G225" s="56"/>
      <c r="H225" s="56"/>
      <c r="I225" s="56"/>
      <c r="J225" s="22"/>
      <c r="K225" s="22"/>
      <c r="L225" s="22"/>
      <c r="M225" s="22"/>
      <c r="N225" s="22"/>
      <c r="O225" s="60"/>
      <c r="P225" s="60"/>
      <c r="Q225" s="60"/>
    </row>
    <row r="226" spans="3:17" x14ac:dyDescent="0.2">
      <c r="C226" s="23" t="s">
        <v>308</v>
      </c>
      <c r="D226" s="23"/>
      <c r="E226" s="23" t="s">
        <v>364</v>
      </c>
      <c r="F226" s="24"/>
      <c r="G226" s="57" t="s">
        <v>309</v>
      </c>
      <c r="H226" s="57"/>
      <c r="I226" s="57"/>
      <c r="J226" s="24"/>
      <c r="K226" s="24"/>
      <c r="L226" s="24"/>
      <c r="M226" s="24"/>
      <c r="N226" s="24"/>
      <c r="O226" s="57" t="s">
        <v>365</v>
      </c>
      <c r="P226" s="57"/>
      <c r="Q226" s="57"/>
    </row>
    <row r="227" spans="3:17" x14ac:dyDescent="0.2">
      <c r="C227" s="23" t="s">
        <v>310</v>
      </c>
      <c r="D227" s="23"/>
      <c r="E227" s="23" t="s">
        <v>366</v>
      </c>
      <c r="F227" s="24"/>
      <c r="G227" s="57" t="s">
        <v>313</v>
      </c>
      <c r="H227" s="57"/>
      <c r="I227" s="57"/>
      <c r="J227" s="24"/>
      <c r="K227" s="24"/>
      <c r="L227" s="24"/>
      <c r="M227" s="24"/>
      <c r="N227" s="24"/>
      <c r="O227" s="57" t="s">
        <v>367</v>
      </c>
      <c r="P227" s="57"/>
      <c r="Q227" s="57"/>
    </row>
    <row r="241" spans="5:5" ht="15" x14ac:dyDescent="0.25">
      <c r="E241"/>
    </row>
  </sheetData>
  <mergeCells count="14">
    <mergeCell ref="G225:I225"/>
    <mergeCell ref="G226:I226"/>
    <mergeCell ref="G227:I227"/>
    <mergeCell ref="B213:G213"/>
    <mergeCell ref="B214:S214"/>
    <mergeCell ref="O225:Q225"/>
    <mergeCell ref="O226:Q226"/>
    <mergeCell ref="O227:Q227"/>
    <mergeCell ref="B3:L3"/>
    <mergeCell ref="B4:S4"/>
    <mergeCell ref="B6:S6"/>
    <mergeCell ref="B7:S7"/>
    <mergeCell ref="B9:S9"/>
    <mergeCell ref="B8:S8"/>
  </mergeCells>
  <phoneticPr fontId="10" type="noConversion"/>
  <pageMargins left="0.70866141732283472" right="0.70866141732283472" top="0.74803149606299213" bottom="0.74803149606299213" header="0.31496062992125984" footer="0.31496062992125984"/>
  <pageSetup paperSize="5" scale="45" orientation="landscape" r:id="rId1"/>
  <headerFooter>
    <oddFooter>&amp;CPágina &amp;P de 5</oddFooter>
  </headerFooter>
  <ignoredErrors>
    <ignoredError sqref="R2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59F6B-D7A4-4C01-B082-0CFF9146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2024-11-12T11:04:58Z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