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98" documentId="13_ncr:1_{2C1D454D-979B-4661-AB1C-5E60E1E598F9}" xr6:coauthVersionLast="47" xr6:coauthVersionMax="47" xr10:uidLastSave="{09E81D40-A198-442F-ACAB-16CBE173ABA0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6" i="42" l="1"/>
  <c r="R216" i="42" s="1"/>
  <c r="J217" i="42"/>
  <c r="K217" i="42"/>
  <c r="Q213" i="42"/>
  <c r="R213" i="42" s="1"/>
  <c r="Q214" i="42"/>
  <c r="R214" i="42" s="1"/>
  <c r="Q215" i="42"/>
  <c r="R215" i="42" s="1"/>
  <c r="Q207" i="42"/>
  <c r="R207" i="42" s="1"/>
  <c r="Q208" i="42"/>
  <c r="R208" i="42" s="1"/>
  <c r="Q209" i="42"/>
  <c r="R209" i="42" s="1"/>
  <c r="Q210" i="42"/>
  <c r="R210" i="42" s="1"/>
  <c r="Q211" i="42"/>
  <c r="R211" i="42" s="1"/>
  <c r="Q212" i="42"/>
  <c r="R212" i="42" s="1"/>
  <c r="M202" i="42"/>
  <c r="Q202" i="42" s="1"/>
  <c r="R202" i="42" s="1"/>
  <c r="Q203" i="42"/>
  <c r="R203" i="42" s="1"/>
  <c r="Q204" i="42"/>
  <c r="R204" i="42" s="1"/>
  <c r="J205" i="42"/>
  <c r="K205" i="42"/>
  <c r="M205" i="42"/>
  <c r="Q206" i="42"/>
  <c r="R206" i="42" s="1"/>
  <c r="Q196" i="42"/>
  <c r="R196" i="42" s="1"/>
  <c r="Q197" i="42"/>
  <c r="R197" i="42" s="1"/>
  <c r="Q198" i="42"/>
  <c r="R198" i="42" s="1"/>
  <c r="M199" i="42"/>
  <c r="Q199" i="42" s="1"/>
  <c r="R199" i="42" s="1"/>
  <c r="Q200" i="42"/>
  <c r="R200" i="42" s="1"/>
  <c r="Q201" i="42"/>
  <c r="R201" i="42" s="1"/>
  <c r="Q158" i="42"/>
  <c r="R158" i="42" s="1"/>
  <c r="Q159" i="42"/>
  <c r="R159" i="42" s="1"/>
  <c r="Q160" i="42"/>
  <c r="R160" i="42" s="1"/>
  <c r="Q161" i="42"/>
  <c r="R161" i="42" s="1"/>
  <c r="Q162" i="42"/>
  <c r="R162" i="42" s="1"/>
  <c r="Q163" i="42"/>
  <c r="R163" i="42" s="1"/>
  <c r="Q164" i="42"/>
  <c r="R164" i="42" s="1"/>
  <c r="Q165" i="42"/>
  <c r="R165" i="42" s="1"/>
  <c r="Q166" i="42"/>
  <c r="R166" i="42" s="1"/>
  <c r="Q167" i="42"/>
  <c r="R167" i="42" s="1"/>
  <c r="Q168" i="42"/>
  <c r="R168" i="42" s="1"/>
  <c r="Q169" i="42"/>
  <c r="R169" i="42" s="1"/>
  <c r="Q170" i="42"/>
  <c r="R170" i="42" s="1"/>
  <c r="Q171" i="42"/>
  <c r="R171" i="42" s="1"/>
  <c r="Q172" i="42"/>
  <c r="R172" i="42" s="1"/>
  <c r="Q173" i="42"/>
  <c r="R173" i="42" s="1"/>
  <c r="Q174" i="42"/>
  <c r="R174" i="42" s="1"/>
  <c r="M175" i="42"/>
  <c r="Q175" i="42" s="1"/>
  <c r="R175" i="42" s="1"/>
  <c r="Q176" i="42"/>
  <c r="R176" i="42" s="1"/>
  <c r="Q177" i="42"/>
  <c r="R177" i="42" s="1"/>
  <c r="Q178" i="42"/>
  <c r="R178" i="42" s="1"/>
  <c r="Q179" i="42"/>
  <c r="R179" i="42" s="1"/>
  <c r="Q180" i="42"/>
  <c r="R180" i="42" s="1"/>
  <c r="Q181" i="42"/>
  <c r="R181" i="42" s="1"/>
  <c r="Q182" i="42"/>
  <c r="R182" i="42" s="1"/>
  <c r="Q183" i="42"/>
  <c r="R183" i="42" s="1"/>
  <c r="Q195" i="42"/>
  <c r="R195" i="42" s="1"/>
  <c r="Q157" i="42"/>
  <c r="R157" i="42" s="1"/>
  <c r="Q156" i="42"/>
  <c r="R156" i="42" s="1"/>
  <c r="Q155" i="42"/>
  <c r="R155" i="42" s="1"/>
  <c r="Q154" i="42"/>
  <c r="R154" i="42" s="1"/>
  <c r="Q153" i="42"/>
  <c r="R153" i="42" s="1"/>
  <c r="Q152" i="42"/>
  <c r="R152" i="42" s="1"/>
  <c r="Q151" i="42"/>
  <c r="R151" i="42" s="1"/>
  <c r="Q150" i="42"/>
  <c r="R150" i="42" s="1"/>
  <c r="Q149" i="42"/>
  <c r="R149" i="42" s="1"/>
  <c r="Q148" i="42"/>
  <c r="R148" i="42" s="1"/>
  <c r="M147" i="42"/>
  <c r="Q147" i="42" s="1"/>
  <c r="R147" i="42" s="1"/>
  <c r="Q146" i="42"/>
  <c r="R146" i="42" s="1"/>
  <c r="Q145" i="42"/>
  <c r="R145" i="42" s="1"/>
  <c r="Q144" i="42"/>
  <c r="R144" i="42" s="1"/>
  <c r="Q143" i="42"/>
  <c r="R143" i="42" s="1"/>
  <c r="Q142" i="42"/>
  <c r="R142" i="42" s="1"/>
  <c r="Q141" i="42"/>
  <c r="R141" i="42" s="1"/>
  <c r="Q140" i="42"/>
  <c r="R140" i="42" s="1"/>
  <c r="Q139" i="42"/>
  <c r="R139" i="42" s="1"/>
  <c r="Q138" i="42"/>
  <c r="R138" i="42" s="1"/>
  <c r="M137" i="42"/>
  <c r="Q137" i="42" s="1"/>
  <c r="R137" i="42" s="1"/>
  <c r="Q136" i="42"/>
  <c r="R136" i="42" s="1"/>
  <c r="Q135" i="42"/>
  <c r="R135" i="42" s="1"/>
  <c r="Q134" i="42"/>
  <c r="R134" i="42" s="1"/>
  <c r="Q133" i="42"/>
  <c r="R133" i="42" s="1"/>
  <c r="Q132" i="42"/>
  <c r="R132" i="42" s="1"/>
  <c r="M131" i="42"/>
  <c r="Q131" i="42" s="1"/>
  <c r="R131" i="42" s="1"/>
  <c r="Q127" i="42"/>
  <c r="R127" i="42" s="1"/>
  <c r="Q128" i="42"/>
  <c r="R128" i="42" s="1"/>
  <c r="M129" i="42"/>
  <c r="Q129" i="42" s="1"/>
  <c r="R129" i="42" s="1"/>
  <c r="Q130" i="42"/>
  <c r="R130" i="42" s="1"/>
  <c r="Q126" i="42"/>
  <c r="R126" i="42" s="1"/>
  <c r="Q125" i="42"/>
  <c r="R125" i="42" s="1"/>
  <c r="Q124" i="42"/>
  <c r="R124" i="42" s="1"/>
  <c r="Q123" i="42"/>
  <c r="R123" i="42" s="1"/>
  <c r="M122" i="42"/>
  <c r="Q122" i="42" s="1"/>
  <c r="R122" i="42" s="1"/>
  <c r="Q121" i="42"/>
  <c r="R121" i="42" s="1"/>
  <c r="Q120" i="42"/>
  <c r="R120" i="42" s="1"/>
  <c r="Q119" i="42"/>
  <c r="R119" i="42" s="1"/>
  <c r="Q118" i="42"/>
  <c r="R118" i="42" s="1"/>
  <c r="Q117" i="42"/>
  <c r="R117" i="42" s="1"/>
  <c r="Q116" i="42"/>
  <c r="R116" i="42" s="1"/>
  <c r="Q115" i="42"/>
  <c r="R115" i="42" s="1"/>
  <c r="M114" i="42"/>
  <c r="Q114" i="42" s="1"/>
  <c r="R114" i="42" s="1"/>
  <c r="Q113" i="42"/>
  <c r="R113" i="42" s="1"/>
  <c r="Q112" i="42"/>
  <c r="R112" i="42" s="1"/>
  <c r="M111" i="42"/>
  <c r="Q111" i="42" s="1"/>
  <c r="R111" i="42" s="1"/>
  <c r="Q110" i="42"/>
  <c r="R110" i="42" s="1"/>
  <c r="Q109" i="42"/>
  <c r="R109" i="42" s="1"/>
  <c r="Q108" i="42"/>
  <c r="R108" i="42" s="1"/>
  <c r="M107" i="42"/>
  <c r="Q107" i="42" s="1"/>
  <c r="R107" i="42" s="1"/>
  <c r="Q106" i="42"/>
  <c r="R106" i="42" s="1"/>
  <c r="Q105" i="42"/>
  <c r="R105" i="42" s="1"/>
  <c r="Q104" i="42"/>
  <c r="R104" i="42" s="1"/>
  <c r="Q103" i="42"/>
  <c r="R103" i="42" s="1"/>
  <c r="Q102" i="42"/>
  <c r="R102" i="42" s="1"/>
  <c r="Q101" i="42"/>
  <c r="R101" i="42" s="1"/>
  <c r="Q91" i="42"/>
  <c r="R91" i="42" s="1"/>
  <c r="M90" i="42"/>
  <c r="Q90" i="42" s="1"/>
  <c r="R90" i="42" s="1"/>
  <c r="Q89" i="42"/>
  <c r="R89" i="42" s="1"/>
  <c r="Q88" i="42"/>
  <c r="R88" i="42" s="1"/>
  <c r="Q87" i="42"/>
  <c r="R87" i="42" s="1"/>
  <c r="Q86" i="42"/>
  <c r="R86" i="42" s="1"/>
  <c r="Q85" i="42"/>
  <c r="R85" i="42" s="1"/>
  <c r="Q84" i="42"/>
  <c r="R84" i="42" s="1"/>
  <c r="Q83" i="42"/>
  <c r="R83" i="42" s="1"/>
  <c r="Q82" i="42"/>
  <c r="R82" i="42" s="1"/>
  <c r="Q81" i="42"/>
  <c r="R81" i="42" s="1"/>
  <c r="Q80" i="42"/>
  <c r="R80" i="42" s="1"/>
  <c r="Q79" i="42"/>
  <c r="R79" i="42" s="1"/>
  <c r="Q78" i="42"/>
  <c r="R78" i="42" s="1"/>
  <c r="M77" i="42"/>
  <c r="Q77" i="42" s="1"/>
  <c r="R77" i="42" s="1"/>
  <c r="Q76" i="42"/>
  <c r="R76" i="42" s="1"/>
  <c r="Q75" i="42"/>
  <c r="R75" i="42" s="1"/>
  <c r="Q74" i="42"/>
  <c r="R74" i="42" s="1"/>
  <c r="Q73" i="42"/>
  <c r="R73" i="42" s="1"/>
  <c r="Q72" i="42"/>
  <c r="R72" i="42" s="1"/>
  <c r="Q71" i="42"/>
  <c r="R71" i="42" s="1"/>
  <c r="M70" i="42"/>
  <c r="Q70" i="42" s="1"/>
  <c r="R70" i="42" s="1"/>
  <c r="Q69" i="42"/>
  <c r="R69" i="42" s="1"/>
  <c r="M68" i="42"/>
  <c r="Q68" i="42" s="1"/>
  <c r="R68" i="42" s="1"/>
  <c r="Q67" i="42"/>
  <c r="R67" i="42" s="1"/>
  <c r="Q66" i="42"/>
  <c r="R66" i="42" s="1"/>
  <c r="Q65" i="42"/>
  <c r="R65" i="42" s="1"/>
  <c r="Q64" i="42"/>
  <c r="R64" i="42" s="1"/>
  <c r="Q63" i="42"/>
  <c r="R63" i="42" s="1"/>
  <c r="Q62" i="42"/>
  <c r="R62" i="42" s="1"/>
  <c r="Q61" i="42"/>
  <c r="R61" i="42" s="1"/>
  <c r="Q60" i="42"/>
  <c r="R60" i="42" s="1"/>
  <c r="M59" i="42"/>
  <c r="Q59" i="42" s="1"/>
  <c r="R59" i="42" s="1"/>
  <c r="M58" i="42"/>
  <c r="Q58" i="42" s="1"/>
  <c r="R58" i="42" s="1"/>
  <c r="Q57" i="42"/>
  <c r="R57" i="42" s="1"/>
  <c r="Q56" i="42"/>
  <c r="R56" i="42" s="1"/>
  <c r="Q55" i="42"/>
  <c r="R55" i="42" s="1"/>
  <c r="Q54" i="42"/>
  <c r="R54" i="42" s="1"/>
  <c r="Q53" i="42"/>
  <c r="R53" i="42" s="1"/>
  <c r="Q52" i="42"/>
  <c r="R52" i="42" s="1"/>
  <c r="M51" i="42"/>
  <c r="Q51" i="42" s="1"/>
  <c r="R51" i="42" s="1"/>
  <c r="Q50" i="42"/>
  <c r="R50" i="42" s="1"/>
  <c r="Q49" i="42"/>
  <c r="R49" i="42" s="1"/>
  <c r="Q48" i="42"/>
  <c r="R48" i="42" s="1"/>
  <c r="M47" i="42"/>
  <c r="Q47" i="42" s="1"/>
  <c r="R47" i="42" s="1"/>
  <c r="M46" i="42"/>
  <c r="Q46" i="42" s="1"/>
  <c r="R46" i="42" s="1"/>
  <c r="M45" i="42"/>
  <c r="Q45" i="42" s="1"/>
  <c r="R45" i="42" s="1"/>
  <c r="Q44" i="42"/>
  <c r="R44" i="42" s="1"/>
  <c r="Q43" i="42"/>
  <c r="R43" i="42" s="1"/>
  <c r="Q42" i="42"/>
  <c r="R42" i="42" s="1"/>
  <c r="M41" i="42"/>
  <c r="Q41" i="42" s="1"/>
  <c r="R41" i="42" s="1"/>
  <c r="Q40" i="42"/>
  <c r="R40" i="42" s="1"/>
  <c r="M39" i="42"/>
  <c r="Q39" i="42" s="1"/>
  <c r="R39" i="42" s="1"/>
  <c r="Q38" i="42"/>
  <c r="R38" i="42" s="1"/>
  <c r="Q37" i="42"/>
  <c r="R37" i="42" s="1"/>
  <c r="Q36" i="42"/>
  <c r="R36" i="42" s="1"/>
  <c r="Q35" i="42"/>
  <c r="R35" i="42" s="1"/>
  <c r="M34" i="42"/>
  <c r="Q34" i="42" s="1"/>
  <c r="R34" i="42" s="1"/>
  <c r="M33" i="42"/>
  <c r="Q33" i="42" s="1"/>
  <c r="R33" i="42" s="1"/>
  <c r="Q32" i="42"/>
  <c r="R32" i="42" s="1"/>
  <c r="Q31" i="42"/>
  <c r="R31" i="42" s="1"/>
  <c r="Q30" i="42"/>
  <c r="R30" i="42" s="1"/>
  <c r="M29" i="42"/>
  <c r="Q29" i="42" s="1"/>
  <c r="R29" i="42" s="1"/>
  <c r="Q28" i="42"/>
  <c r="R28" i="42" s="1"/>
  <c r="Q27" i="42"/>
  <c r="R27" i="42" s="1"/>
  <c r="Q26" i="42"/>
  <c r="R26" i="42" s="1"/>
  <c r="Q25" i="42"/>
  <c r="R25" i="42" s="1"/>
  <c r="M24" i="42"/>
  <c r="Q24" i="42" s="1"/>
  <c r="R24" i="42" s="1"/>
  <c r="Q23" i="42"/>
  <c r="R23" i="42" s="1"/>
  <c r="Q22" i="42"/>
  <c r="R22" i="42" s="1"/>
  <c r="Q21" i="42"/>
  <c r="R21" i="42" s="1"/>
  <c r="Q20" i="42"/>
  <c r="R20" i="42" s="1"/>
  <c r="Q19" i="42"/>
  <c r="R19" i="42" s="1"/>
  <c r="M18" i="42"/>
  <c r="Q18" i="42" s="1"/>
  <c r="R18" i="42" s="1"/>
  <c r="Q17" i="42"/>
  <c r="R17" i="42" s="1"/>
  <c r="Q10" i="42"/>
  <c r="R10" i="42" s="1"/>
  <c r="Q11" i="42"/>
  <c r="R11" i="42" s="1"/>
  <c r="Q12" i="42"/>
  <c r="R12" i="42" s="1"/>
  <c r="Q13" i="42"/>
  <c r="R13" i="42" s="1"/>
  <c r="M14" i="42"/>
  <c r="Q14" i="42" s="1"/>
  <c r="R14" i="42" s="1"/>
  <c r="Q15" i="42"/>
  <c r="R15" i="42" s="1"/>
  <c r="Q16" i="42"/>
  <c r="R16" i="42" s="1"/>
  <c r="A99" i="42"/>
  <c r="A193" i="42" s="1"/>
  <c r="B194" i="42"/>
  <c r="C194" i="42"/>
  <c r="D194" i="42"/>
  <c r="E194" i="42"/>
  <c r="F194" i="42"/>
  <c r="G194" i="42"/>
  <c r="H194" i="42"/>
  <c r="I194" i="42"/>
  <c r="J194" i="42"/>
  <c r="K194" i="42"/>
  <c r="L194" i="42"/>
  <c r="M194" i="42"/>
  <c r="N194" i="42"/>
  <c r="O194" i="42"/>
  <c r="P194" i="42"/>
  <c r="Q194" i="42"/>
  <c r="R194" i="42"/>
  <c r="A194" i="42"/>
  <c r="B100" i="42"/>
  <c r="C100" i="42"/>
  <c r="D100" i="42"/>
  <c r="E100" i="42"/>
  <c r="F100" i="42"/>
  <c r="G100" i="42"/>
  <c r="H100" i="42"/>
  <c r="I100" i="42"/>
  <c r="J100" i="42"/>
  <c r="K100" i="42"/>
  <c r="L100" i="42"/>
  <c r="M100" i="42"/>
  <c r="N100" i="42"/>
  <c r="O100" i="42"/>
  <c r="P100" i="42"/>
  <c r="Q100" i="42"/>
  <c r="R100" i="42"/>
  <c r="A100" i="42"/>
  <c r="A98" i="42"/>
  <c r="A192" i="42" s="1"/>
  <c r="A97" i="42"/>
  <c r="A191" i="42" s="1"/>
  <c r="O218" i="42" l="1"/>
  <c r="H218" i="42"/>
  <c r="I218" i="42"/>
  <c r="N218" i="42"/>
  <c r="K218" i="42"/>
  <c r="G218" i="42"/>
  <c r="P218" i="42"/>
  <c r="L218" i="42"/>
  <c r="J218" i="42"/>
  <c r="M218" i="42"/>
  <c r="Q205" i="42"/>
  <c r="R205" i="42" s="1"/>
  <c r="Q217" i="42"/>
  <c r="R217" i="42" s="1"/>
  <c r="R218" i="42" s="1"/>
  <c r="Q218" i="42" l="1"/>
</calcChain>
</file>

<file path=xl/sharedStrings.xml><?xml version="1.0" encoding="utf-8"?>
<sst xmlns="http://schemas.openxmlformats.org/spreadsheetml/2006/main" count="972" uniqueCount="349">
  <si>
    <t>ISR</t>
  </si>
  <si>
    <t>INAVI</t>
  </si>
  <si>
    <t>SVDS  2.87%</t>
  </si>
  <si>
    <t>SFS  3.04%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</si>
  <si>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</si>
  <si>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</si>
  <si>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</si>
  <si>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</si>
  <si>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</si>
  <si>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</si>
  <si>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</si>
  <si>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</si>
  <si>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</si>
  <si>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</si>
  <si>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</si>
  <si>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</si>
  <si>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</si>
  <si>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</si>
  <si>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</si>
  <si>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</si>
  <si>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</si>
  <si>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</si>
  <si>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</si>
  <si>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</si>
  <si>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</si>
  <si>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</si>
  <si>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</si>
  <si>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</si>
  <si>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</si>
  <si>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</si>
  <si>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</si>
  <si>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</si>
  <si>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</si>
  <si>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</si>
  <si>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</si>
  <si>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</si>
  <si>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</si>
  <si>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</si>
  <si>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</si>
  <si>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</si>
  <si>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</si>
  <si>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</si>
  <si>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</si>
  <si>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</si>
  <si>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</si>
  <si>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</si>
  <si>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</si>
  <si>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</si>
  <si>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</si>
  <si>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</si>
  <si>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</si>
  <si>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</si>
  <si>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</si>
  <si>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</si>
  <si>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</si>
  <si>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</si>
  <si>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</si>
  <si>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</si>
  <si>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</si>
  <si>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</si>
  <si>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</si>
  <si>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</si>
  <si>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</si>
  <si>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</si>
  <si>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ALBERY SANTOS PEREZ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</si>
  <si>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</si>
  <si>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</si>
  <si>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</si>
  <si>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</si>
  <si>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</si>
  <si>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</si>
  <si>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</si>
  <si>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</si>
  <si>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EMMANUEL CEPEDA LORA</t>
  </si>
  <si>
    <t>SANDRA MONTERO PAULINO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</si>
  <si>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</si>
  <si>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</si>
  <si>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</si>
  <si>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</si>
  <si>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</si>
  <si>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</si>
  <si>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</si>
  <si>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</si>
  <si>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</si>
  <si>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</si>
  <si>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</si>
  <si>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</si>
  <si>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</si>
  <si>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</si>
  <si>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</si>
  <si>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</si>
  <si>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</si>
  <si>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</si>
  <si>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</si>
  <si>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</si>
  <si>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</si>
  <si>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</si>
  <si>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</si>
  <si>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</si>
  <si>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</si>
  <si>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</si>
  <si>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</si>
  <si>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</si>
  <si>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</si>
  <si>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</si>
  <si>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</si>
  <si>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</si>
  <si>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</si>
  <si>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</si>
  <si>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</si>
  <si>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</si>
  <si>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</si>
  <si>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</si>
  <si>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</si>
  <si>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</si>
  <si>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</si>
  <si>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</si>
  <si>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</si>
  <si>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</si>
  <si>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</si>
  <si>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</si>
  <si>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</si>
  <si>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</si>
  <si>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</si>
  <si>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</si>
  <si>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</si>
  <si>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</si>
  <si>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</si>
  <si>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</si>
  <si>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</si>
  <si>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</si>
  <si>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</si>
  <si>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</si>
  <si>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</si>
  <si>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</si>
  <si>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</si>
  <si>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</si>
  <si>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</si>
  <si>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</si>
  <si>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</si>
  <si>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</si>
  <si>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</si>
  <si>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</si>
  <si>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</si>
  <si>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</si>
  <si>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</si>
  <si>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</si>
  <si>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</si>
  <si>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</si>
  <si>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</si>
  <si>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</si>
  <si>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</si>
  <si>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</si>
  <si>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</si>
  <si>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</si>
  <si>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</si>
  <si>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</si>
  <si>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</si>
  <si>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</si>
  <si>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</si>
  <si>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</si>
  <si>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</si>
  <si>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</si>
  <si>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</si>
  <si>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VICTOR MANUEL DEL CARMEN FERRERAS</t>
  </si>
  <si>
    <t>DEBORA MILAGROS COLON MARTE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</si>
  <si>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</si>
  <si>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</si>
  <si>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</si>
  <si>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</si>
  <si>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</si>
  <si>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</si>
  <si>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</si>
  <si>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</si>
  <si>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</si>
  <si>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</si>
  <si>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</si>
  <si>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</si>
  <si>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</si>
  <si>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</si>
  <si>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</si>
  <si>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</si>
  <si>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</si>
  <si>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</si>
  <si>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</si>
  <si>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</si>
  <si>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</si>
  <si>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</si>
  <si>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</si>
  <si>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</si>
  <si>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</si>
  <si>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</si>
  <si>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</si>
  <si>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</si>
  <si>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</si>
  <si>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</si>
  <si>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</si>
  <si>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</si>
  <si>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</si>
  <si>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</si>
  <si>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</si>
  <si>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</si>
  <si>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</si>
  <si>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</si>
  <si>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</si>
  <si>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</si>
  <si>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</si>
  <si>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</si>
  <si>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</si>
  <si>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</si>
  <si>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</si>
  <si>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</si>
  <si>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</si>
  <si>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</si>
  <si>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</si>
  <si>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</si>
  <si>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</si>
  <si>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</si>
  <si>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</si>
  <si>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</si>
  <si>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</si>
  <si>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</si>
  <si>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</si>
  <si>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</si>
  <si>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</si>
  <si>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</si>
  <si>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</si>
  <si>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</si>
  <si>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</si>
  <si>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</si>
  <si>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</si>
  <si>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</si>
  <si>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</si>
  <si>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</si>
  <si>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</si>
  <si>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</si>
  <si>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</si>
  <si>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</si>
  <si>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</si>
  <si>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</si>
  <si>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</si>
  <si>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</si>
  <si>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</si>
  <si>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</si>
  <si>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</si>
  <si>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</si>
  <si>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</si>
  <si>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</si>
  <si>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</si>
  <si>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</si>
  <si>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</si>
  <si>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</si>
  <si>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</si>
  <si>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</si>
  <si>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</si>
  <si>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</si>
  <si>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</si>
  <si>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</si>
  <si>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</si>
  <si>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</si>
  <si>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FERNANDO JOSE ENCARNACION PEÑA</t>
  </si>
  <si>
    <t>OFICIAL DE ACCESO A LA INFORMACION</t>
  </si>
  <si>
    <t>ESTELY ALTAGRACIA MEDINA PANTALEON</t>
  </si>
  <si>
    <t xml:space="preserve">DEPARTAMENTO JURIDICO </t>
  </si>
  <si>
    <t>ANDREA CAMILA ESPINAL REYES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</si>
  <si>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</si>
  <si>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</si>
  <si>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</si>
  <si>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</si>
  <si>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</si>
  <si>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</si>
  <si>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</si>
  <si>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</si>
  <si>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</si>
  <si>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</si>
  <si>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</si>
  <si>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</si>
  <si>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</si>
  <si>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</si>
  <si>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</si>
  <si>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</si>
  <si>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</si>
  <si>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</si>
  <si>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</si>
  <si>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</si>
  <si>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</si>
  <si>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</si>
  <si>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</si>
  <si>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</si>
  <si>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</si>
  <si>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</si>
  <si>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</si>
  <si>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</si>
  <si>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</si>
  <si>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</si>
  <si>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</si>
  <si>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</si>
  <si>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</si>
  <si>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</si>
  <si>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</si>
  <si>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BRAYELINA ALTAGRACIA CASTILLO BIDO</t>
  </si>
  <si>
    <t>TECNICA EN ACUERDOS INTERNACIONALES</t>
  </si>
  <si>
    <t>ESMERALDA REYNOSO SALAZAR</t>
  </si>
  <si>
    <t>AGUEDA MARIA PIZARRO ROMERO</t>
  </si>
  <si>
    <t>ALEXANDRA BEATRIZ MATEO DIAZ</t>
  </si>
  <si>
    <t>ENCARGADA INTERINA DEL DEPARTAMENTO JURIDICO</t>
  </si>
  <si>
    <t>DISEÑADORA GRAFICA</t>
  </si>
  <si>
    <t>MICHEL SARAY MORALES VILLAR</t>
  </si>
  <si>
    <t>ENCARGADA INT. DIVISION DE COMUNICACIONES</t>
  </si>
  <si>
    <t>JULIAN O´NIEL FLEMING MOLINA</t>
  </si>
  <si>
    <t>AYUDANTE MANTENIMIENTO</t>
  </si>
  <si>
    <t>RUDDY LUGO JIMENEZ</t>
  </si>
  <si>
    <t>GILBERTO GENAO NUÑEZ</t>
  </si>
  <si>
    <t>TECNICA DE CONTROL DE BIENES</t>
  </si>
  <si>
    <t>COORDINADOR DE OPERACIONES DE TECNOLOGIA</t>
  </si>
  <si>
    <t>JUNISA RADIOLIS CASTILLO ALMONTE</t>
  </si>
  <si>
    <t>LEONICIA DEL CARMEN HERRERA GUZMAN</t>
  </si>
  <si>
    <t>MARGARET CRISTINA FELIZ DE LOS SANTOS</t>
  </si>
  <si>
    <t>ERWIN DANIEL CORDERO DE LOS SANTOS</t>
  </si>
  <si>
    <t>RAMON PAULINO</t>
  </si>
  <si>
    <t>Núm.</t>
  </si>
  <si>
    <t>Nombre</t>
  </si>
  <si>
    <t>Cargo</t>
  </si>
  <si>
    <t>Estatus</t>
  </si>
  <si>
    <t>Área</t>
  </si>
  <si>
    <t>Género</t>
  </si>
  <si>
    <t>Sueldo Bruto</t>
  </si>
  <si>
    <t>25% Seguro Complementario</t>
  </si>
  <si>
    <t>Otros Descuentos</t>
  </si>
  <si>
    <t>Descuento Banco</t>
  </si>
  <si>
    <t>Descuento Asociación</t>
  </si>
  <si>
    <t>Descuento Cooperativa</t>
  </si>
  <si>
    <t>Total Descuento</t>
  </si>
  <si>
    <t>Sueldo Neto</t>
  </si>
  <si>
    <t>Nómina Personal Fijo</t>
  </si>
  <si>
    <t>(Valores en RD$)</t>
  </si>
  <si>
    <t>Agosto 2024</t>
  </si>
  <si>
    <t>JEFFERSON VENTURA DE LA CRUZ</t>
  </si>
  <si>
    <t>Elaborado por:</t>
  </si>
  <si>
    <t>Revisado por:</t>
  </si>
  <si>
    <t>Aprobado por:</t>
  </si>
  <si>
    <t>Marino Veras R.</t>
  </si>
  <si>
    <t>Eloida Núñez</t>
  </si>
  <si>
    <t>Izzet Sansur Q.</t>
  </si>
  <si>
    <t>Enc. División de Contabilidad</t>
  </si>
  <si>
    <t>Enc. Departamento Financiero</t>
  </si>
  <si>
    <t>Total</t>
  </si>
  <si>
    <t>NO HAY NADA ESCRITO DEBAJO DE ESTA PÁGINA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</si>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</sst>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164" fontId="4" fillId="0" borderId="0" xfId="1" applyFont="1"/>
    <xf numFmtId="0" fontId="8" fillId="0" borderId="0" xfId="0" applyFont="1"/>
    <xf numFmtId="43" fontId="4" fillId="0" borderId="0" xfId="0" applyNumberFormat="1" applyFont="1"/>
    <xf numFmtId="0" fontId="9" fillId="0" borderId="0" xfId="0" applyFont="1" applyAlignment="1">
      <alignment horizontal="left" vertical="center" indent="2"/>
    </xf>
    <xf numFmtId="0" fontId="9" fillId="0" borderId="0" xfId="0" applyFont="1"/>
    <xf numFmtId="164" fontId="8" fillId="0" borderId="0" xfId="1" applyFont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3" fontId="8" fillId="0" borderId="0" xfId="0" applyNumberFormat="1" applyFont="1"/>
    <xf numFmtId="0" fontId="7" fillId="2" borderId="13" xfId="0" applyFont="1" applyFill="1" applyBorder="1" applyAlignment="1">
      <alignment horizontal="center" vertical="center" wrapText="1"/>
    </xf>
    <xf numFmtId="43" fontId="9" fillId="0" borderId="12" xfId="3" applyFont="1" applyFill="1" applyBorder="1" applyAlignment="1">
      <alignment horizontal="center"/>
    </xf>
    <xf numFmtId="43" fontId="9" fillId="0" borderId="12" xfId="3" applyFont="1" applyFill="1" applyBorder="1" applyAlignment="1">
      <alignment wrapText="1"/>
    </xf>
    <xf numFmtId="43" fontId="9" fillId="0" borderId="12" xfId="3" applyFont="1" applyFill="1" applyBorder="1" applyAlignment="1">
      <alignment horizontal="right"/>
    </xf>
    <xf numFmtId="43" fontId="9" fillId="0" borderId="12" xfId="3" applyFont="1" applyFill="1" applyBorder="1" applyAlignment="1"/>
    <xf numFmtId="0" fontId="9" fillId="0" borderId="12" xfId="0" applyFont="1" applyBorder="1" applyAlignment="1">
      <alignment horizontal="left" shrinkToFit="1"/>
    </xf>
    <xf numFmtId="0" fontId="9" fillId="0" borderId="12" xfId="0" applyFont="1" applyBorder="1" applyAlignment="1">
      <alignment shrinkToFit="1"/>
    </xf>
    <xf numFmtId="0" fontId="9" fillId="0" borderId="9" xfId="0" applyFont="1" applyBorder="1" applyAlignment="1">
      <alignment horizontal="left" shrinkToFit="1"/>
    </xf>
    <xf numFmtId="0" fontId="9" fillId="0" borderId="9" xfId="0" applyFont="1" applyBorder="1" applyAlignment="1">
      <alignment shrinkToFit="1"/>
    </xf>
    <xf numFmtId="43" fontId="9" fillId="0" borderId="9" xfId="3" applyFont="1" applyFill="1" applyBorder="1" applyAlignment="1"/>
    <xf numFmtId="43" fontId="9" fillId="0" borderId="9" xfId="3" applyFont="1" applyFill="1" applyBorder="1" applyAlignment="1">
      <alignment horizontal="center"/>
    </xf>
    <xf numFmtId="43" fontId="9" fillId="0" borderId="9" xfId="3" applyFont="1" applyFill="1" applyBorder="1" applyAlignment="1">
      <alignment horizontal="right"/>
    </xf>
    <xf numFmtId="0" fontId="9" fillId="0" borderId="9" xfId="0" applyFont="1" applyBorder="1"/>
    <xf numFmtId="0" fontId="9" fillId="0" borderId="9" xfId="0" applyFont="1" applyBorder="1" applyAlignment="1">
      <alignment horizontal="left"/>
    </xf>
    <xf numFmtId="43" fontId="9" fillId="0" borderId="14" xfId="3" applyFont="1" applyFill="1" applyBorder="1" applyAlignment="1">
      <alignment horizontal="center"/>
    </xf>
    <xf numFmtId="43" fontId="9" fillId="0" borderId="9" xfId="3" applyFont="1" applyFill="1" applyBorder="1" applyAlignment="1">
      <alignment wrapText="1"/>
    </xf>
    <xf numFmtId="1" fontId="9" fillId="0" borderId="9" xfId="2" applyNumberFormat="1" applyFont="1" applyBorder="1" applyAlignment="1">
      <alignment shrinkToFit="1"/>
    </xf>
    <xf numFmtId="43" fontId="9" fillId="0" borderId="14" xfId="3" applyFont="1" applyFill="1" applyBorder="1" applyAlignment="1">
      <alignment horizontal="right"/>
    </xf>
    <xf numFmtId="1" fontId="9" fillId="0" borderId="9" xfId="2" applyNumberFormat="1" applyFont="1" applyBorder="1"/>
    <xf numFmtId="0" fontId="9" fillId="0" borderId="12" xfId="0" applyFont="1" applyBorder="1" applyAlignment="1">
      <alignment horizontal="left"/>
    </xf>
    <xf numFmtId="0" fontId="9" fillId="0" borderId="12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3" fontId="9" fillId="0" borderId="0" xfId="3" applyFont="1" applyFill="1" applyBorder="1" applyAlignment="1">
      <alignment horizontal="right"/>
    </xf>
    <xf numFmtId="43" fontId="9" fillId="0" borderId="15" xfId="3" applyFont="1" applyFill="1" applyBorder="1" applyAlignment="1"/>
    <xf numFmtId="43" fontId="9" fillId="0" borderId="15" xfId="3" applyFont="1" applyFill="1" applyBorder="1" applyAlignment="1">
      <alignment horizontal="center"/>
    </xf>
    <xf numFmtId="43" fontId="9" fillId="0" borderId="15" xfId="3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2" borderId="18" xfId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wrapText="1"/>
    </xf>
    <xf numFmtId="164" fontId="7" fillId="2" borderId="8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5" xfId="0" applyFont="1" applyBorder="1"/>
    <xf numFmtId="0" fontId="12" fillId="0" borderId="2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11" xfId="0" applyFont="1" applyBorder="1" applyAlignment="1">
      <alignment horizontal="center"/>
    </xf>
    <xf numFmtId="164" fontId="9" fillId="0" borderId="0" xfId="1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shrinkToFit="1"/>
    </xf>
    <xf numFmtId="43" fontId="9" fillId="0" borderId="0" xfId="3" applyFont="1" applyFill="1" applyBorder="1" applyAlignment="1"/>
    <xf numFmtId="43" fontId="9" fillId="0" borderId="0" xfId="3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shrinkToFit="1"/>
    </xf>
    <xf numFmtId="0" fontId="15" fillId="0" borderId="0" xfId="0" applyFont="1"/>
    <xf numFmtId="43" fontId="15" fillId="0" borderId="9" xfId="3" applyFont="1" applyFill="1" applyBorder="1" applyAlignment="1"/>
    <xf numFmtId="0" fontId="5" fillId="0" borderId="0" xfId="0" applyFont="1" applyAlignment="1">
      <alignment horizontal="justify"/>
    </xf>
    <xf numFmtId="0" fontId="9" fillId="0" borderId="12" xfId="0" applyFont="1" applyBorder="1" applyAlignment="1">
      <alignment horizontal="justify" shrinkToFit="1"/>
    </xf>
    <xf numFmtId="0" fontId="9" fillId="0" borderId="9" xfId="0" applyFont="1" applyBorder="1" applyAlignment="1">
      <alignment horizontal="justify" shrinkToFit="1"/>
    </xf>
    <xf numFmtId="0" fontId="9" fillId="0" borderId="9" xfId="0" applyFont="1" applyBorder="1" applyAlignment="1">
      <alignment horizontal="justify"/>
    </xf>
    <xf numFmtId="0" fontId="9" fillId="0" borderId="12" xfId="0" applyFont="1" applyBorder="1" applyAlignment="1">
      <alignment horizontal="justify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9" fillId="0" borderId="21" xfId="0" applyFont="1" applyBorder="1" applyAlignment="1">
      <alignment horizontal="justify" shrinkToFit="1"/>
    </xf>
    <xf numFmtId="0" fontId="9" fillId="0" borderId="0" xfId="0" applyFont="1" applyAlignment="1">
      <alignment horizontal="justify" shrinkToFi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164" fontId="4" fillId="0" borderId="0" xfId="1" applyFont="1" applyAlignment="1">
      <alignment horizontal="justify"/>
    </xf>
    <xf numFmtId="0" fontId="15" fillId="0" borderId="9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5" xfId="0" applyNumberFormat="1" applyFont="1" applyBorder="1" applyAlignment="1">
      <alignment horizontal="center"/>
    </xf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1469571</xdr:colOff>
      <xdr:row>1</xdr:row>
      <xdr:rowOff>163286</xdr:rowOff>
    </xdr:from>
    <xdr:to>
      <xdr:col>4</xdr:col>
      <xdr:colOff>3372982</xdr:colOff>
      <xdr:row>5</xdr:row>
      <xdr:rowOff>131605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C05421-AD58-4AAC-8A3A-16AE308E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586357" y="340179"/>
          <a:ext cx="1903411" cy="10704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1605642</xdr:colOff>
      <xdr:row>93</xdr:row>
      <xdr:rowOff>0</xdr:rowOff>
    </xdr:from>
    <xdr:to>
      <xdr:col>4</xdr:col>
      <xdr:colOff>3509053</xdr:colOff>
      <xdr:row>98</xdr:row>
      <xdr:rowOff>109833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0B4837-E9E8-4B85-9E5E-7BBEA38F9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722428" y="15308036"/>
          <a:ext cx="1903411" cy="10704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1484539</xdr:colOff>
      <xdr:row>184</xdr:row>
      <xdr:rowOff>171450</xdr:rowOff>
    </xdr:from>
    <xdr:to>
      <xdr:col>4</xdr:col>
      <xdr:colOff>3387950</xdr:colOff>
      <xdr:row>190</xdr:row>
      <xdr:rowOff>89423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89ABDDE-16AD-43E6-A34C-0A582654C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38064" y="35585400"/>
          <a:ext cx="1903411" cy="1060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238"/>
  <sheetViews>
    <sheetView showGridLines="0" tabSelected="1" topLeftCell="A206" zoomScaleNormal="100" workbookViewId="0">
      <selection activeCell="A184" sqref="A184:R236"/>
    </sheetView>
  </sheetViews>
  <sheetFormatPr baseColWidth="10" defaultColWidth="11.42578125" defaultRowHeight="14.25" x14ac:dyDescent="0.2"/>
  <cols>
    <col min="1" max="1" width="5.85546875" style="1" customWidth="1"/>
    <col min="2" max="2" width="40.85546875" style="1" bestFit="1" customWidth="1"/>
    <col min="3" max="3" width="58.7109375" style="1" customWidth="1"/>
    <col min="4" max="4" width="31.85546875" style="1" customWidth="1"/>
    <col min="5" max="5" width="63.85546875" style="1" bestFit="1" customWidth="1"/>
    <col min="6" max="6" width="11" style="74" customWidth="1"/>
    <col min="7" max="7" width="13.42578125" style="1" bestFit="1" customWidth="1"/>
    <col min="8" max="8" width="11" style="1" bestFit="1" customWidth="1"/>
    <col min="9" max="9" width="10" style="1" bestFit="1" customWidth="1"/>
    <col min="10" max="11" width="11" style="3" bestFit="1" customWidth="1"/>
    <col min="12" max="12" width="14.28515625" style="1" bestFit="1" customWidth="1"/>
    <col min="13" max="13" width="10.42578125" style="1" bestFit="1" customWidth="1"/>
    <col min="14" max="14" width="10" style="1" customWidth="1"/>
    <col min="15" max="15" width="10" style="1" bestFit="1" customWidth="1"/>
    <col min="16" max="16" width="11" style="1" bestFit="1" customWidth="1"/>
    <col min="17" max="18" width="12.42578125" style="1" bestFit="1" customWidth="1"/>
    <col min="19" max="19" width="11.42578125" style="1" customWidth="1"/>
    <col min="20" max="16384" width="11.42578125" style="1"/>
  </cols>
  <sheetData>
    <row r="2" spans="1:18" ht="18.75" thickBot="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8" ht="23.25" x14ac:dyDescent="0.35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</row>
    <row r="4" spans="1:18" ht="23.25" x14ac:dyDescent="0.35">
      <c r="A4" s="39"/>
      <c r="B4" s="40"/>
      <c r="C4" s="40"/>
      <c r="D4" s="40"/>
      <c r="E4" s="40"/>
      <c r="F4" s="69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</row>
    <row r="5" spans="1:18" ht="20.25" x14ac:dyDescent="0.3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18" ht="18" x14ac:dyDescent="0.25">
      <c r="A6" s="98" t="s">
        <v>334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9"/>
    </row>
    <row r="7" spans="1:18" ht="15" x14ac:dyDescent="0.2">
      <c r="A7" s="106" t="s">
        <v>336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</row>
    <row r="8" spans="1:18" ht="15.75" thickBot="1" x14ac:dyDescent="0.25">
      <c r="A8" s="103" t="s">
        <v>335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5"/>
    </row>
    <row r="9" spans="1:18" s="2" customFormat="1" ht="15" customHeight="1" thickBot="1" x14ac:dyDescent="0.25">
      <c r="A9" s="42" t="s">
        <v>320</v>
      </c>
      <c r="B9" s="43" t="s">
        <v>321</v>
      </c>
      <c r="C9" s="43" t="s">
        <v>322</v>
      </c>
      <c r="D9" s="44" t="s">
        <v>323</v>
      </c>
      <c r="E9" s="43" t="s">
        <v>324</v>
      </c>
      <c r="F9" s="45" t="s">
        <v>325</v>
      </c>
      <c r="G9" s="46" t="s">
        <v>326</v>
      </c>
      <c r="H9" s="46" t="s">
        <v>0</v>
      </c>
      <c r="I9" s="46" t="s">
        <v>1</v>
      </c>
      <c r="J9" s="46" t="s">
        <v>2</v>
      </c>
      <c r="K9" s="46" t="s">
        <v>3</v>
      </c>
      <c r="L9" s="46" t="s">
        <v>327</v>
      </c>
      <c r="M9" s="46" t="s">
        <v>328</v>
      </c>
      <c r="N9" s="47" t="s">
        <v>329</v>
      </c>
      <c r="O9" s="47" t="s">
        <v>330</v>
      </c>
      <c r="P9" s="48" t="s">
        <v>331</v>
      </c>
      <c r="Q9" s="46" t="s">
        <v>332</v>
      </c>
      <c r="R9" s="46" t="s">
        <v>333</v>
      </c>
    </row>
    <row r="10" spans="1:18" s="4" customFormat="1" ht="15" customHeight="1" x14ac:dyDescent="0.2">
      <c r="A10" s="10">
        <v>1</v>
      </c>
      <c r="B10" s="18" t="s">
        <v>4</v>
      </c>
      <c r="C10" s="17" t="s">
        <v>5</v>
      </c>
      <c r="D10" s="18" t="s">
        <v>6</v>
      </c>
      <c r="E10" s="17" t="s">
        <v>7</v>
      </c>
      <c r="F10" s="70" t="s">
        <v>8</v>
      </c>
      <c r="G10" s="16">
        <v>300000</v>
      </c>
      <c r="H10" s="13">
        <v>59959.65</v>
      </c>
      <c r="I10" s="13">
        <v>50</v>
      </c>
      <c r="J10" s="15">
        <v>8610</v>
      </c>
      <c r="K10" s="14">
        <v>5883.16</v>
      </c>
      <c r="L10" s="13">
        <v>7888.8425000000007</v>
      </c>
      <c r="M10" s="13">
        <v>0</v>
      </c>
      <c r="N10" s="13">
        <v>0</v>
      </c>
      <c r="O10" s="13">
        <v>0</v>
      </c>
      <c r="P10" s="13">
        <v>0</v>
      </c>
      <c r="Q10" s="13">
        <f t="shared" ref="Q10:Q41" si="0">+SUM(H10:P10)</f>
        <v>82391.652499999997</v>
      </c>
      <c r="R10" s="13">
        <f>+G10-Q10</f>
        <v>217608.3475</v>
      </c>
    </row>
    <row r="11" spans="1:18" s="4" customFormat="1" ht="15" customHeight="1" x14ac:dyDescent="0.2">
      <c r="A11" s="9">
        <v>2</v>
      </c>
      <c r="B11" s="19" t="s">
        <v>207</v>
      </c>
      <c r="C11" s="19" t="s">
        <v>13</v>
      </c>
      <c r="D11" s="20" t="s">
        <v>11</v>
      </c>
      <c r="E11" s="19" t="s">
        <v>7</v>
      </c>
      <c r="F11" s="71" t="s">
        <v>12</v>
      </c>
      <c r="G11" s="21">
        <v>100000</v>
      </c>
      <c r="H11" s="22">
        <v>12105.44</v>
      </c>
      <c r="I11" s="22">
        <v>50</v>
      </c>
      <c r="J11" s="23">
        <v>2870</v>
      </c>
      <c r="K11" s="23">
        <v>3040</v>
      </c>
      <c r="L11" s="13">
        <v>556.20749999999998</v>
      </c>
      <c r="M11" s="22">
        <v>0</v>
      </c>
      <c r="N11" s="22">
        <v>0</v>
      </c>
      <c r="O11" s="22">
        <v>0</v>
      </c>
      <c r="P11" s="22">
        <v>0</v>
      </c>
      <c r="Q11" s="22">
        <f t="shared" si="0"/>
        <v>18621.647500000003</v>
      </c>
      <c r="R11" s="13">
        <f t="shared" ref="R11:R74" si="1">+G11-Q11</f>
        <v>81378.352499999994</v>
      </c>
    </row>
    <row r="12" spans="1:18" s="4" customFormat="1" ht="15" customHeight="1" x14ac:dyDescent="0.2">
      <c r="A12" s="10">
        <v>3</v>
      </c>
      <c r="B12" s="24" t="s">
        <v>9</v>
      </c>
      <c r="C12" s="24" t="s">
        <v>10</v>
      </c>
      <c r="D12" s="24" t="s">
        <v>11</v>
      </c>
      <c r="E12" s="25" t="s">
        <v>7</v>
      </c>
      <c r="F12" s="72" t="s">
        <v>12</v>
      </c>
      <c r="G12" s="21">
        <v>136200</v>
      </c>
      <c r="H12" s="22">
        <v>20620.580000000002</v>
      </c>
      <c r="I12" s="22">
        <v>50</v>
      </c>
      <c r="J12" s="23">
        <v>3908.94</v>
      </c>
      <c r="K12" s="23">
        <v>4140.4799999999996</v>
      </c>
      <c r="L12" s="13">
        <v>556.20749999999998</v>
      </c>
      <c r="M12" s="22">
        <v>0</v>
      </c>
      <c r="N12" s="22">
        <v>0</v>
      </c>
      <c r="O12" s="22">
        <v>0</v>
      </c>
      <c r="P12" s="22">
        <v>0</v>
      </c>
      <c r="Q12" s="22">
        <f t="shared" si="0"/>
        <v>29276.2075</v>
      </c>
      <c r="R12" s="13">
        <f t="shared" si="1"/>
        <v>106923.7925</v>
      </c>
    </row>
    <row r="13" spans="1:18" s="4" customFormat="1" ht="15" customHeight="1" x14ac:dyDescent="0.2">
      <c r="A13" s="9">
        <v>4</v>
      </c>
      <c r="B13" s="24" t="s">
        <v>16</v>
      </c>
      <c r="C13" s="24" t="s">
        <v>17</v>
      </c>
      <c r="D13" s="24" t="s">
        <v>11</v>
      </c>
      <c r="E13" s="25" t="s">
        <v>7</v>
      </c>
      <c r="F13" s="72" t="s">
        <v>8</v>
      </c>
      <c r="G13" s="21">
        <v>30000</v>
      </c>
      <c r="H13" s="22">
        <v>0</v>
      </c>
      <c r="I13" s="22">
        <v>50</v>
      </c>
      <c r="J13" s="23">
        <v>861</v>
      </c>
      <c r="K13" s="23">
        <v>912</v>
      </c>
      <c r="L13" s="13">
        <v>4427.5450000000001</v>
      </c>
      <c r="M13" s="22">
        <v>0</v>
      </c>
      <c r="N13" s="22">
        <v>0</v>
      </c>
      <c r="O13" s="22">
        <v>200</v>
      </c>
      <c r="P13" s="22">
        <v>4662.13</v>
      </c>
      <c r="Q13" s="22">
        <f t="shared" si="0"/>
        <v>11112.674999999999</v>
      </c>
      <c r="R13" s="13">
        <f t="shared" si="1"/>
        <v>18887.325000000001</v>
      </c>
    </row>
    <row r="14" spans="1:18" s="4" customFormat="1" ht="15" customHeight="1" x14ac:dyDescent="0.2">
      <c r="A14" s="10">
        <v>5</v>
      </c>
      <c r="B14" s="24" t="s">
        <v>235</v>
      </c>
      <c r="C14" s="24" t="s">
        <v>72</v>
      </c>
      <c r="D14" s="24" t="s">
        <v>11</v>
      </c>
      <c r="E14" s="25" t="s">
        <v>7</v>
      </c>
      <c r="F14" s="72" t="s">
        <v>12</v>
      </c>
      <c r="G14" s="22">
        <v>75000</v>
      </c>
      <c r="H14" s="29">
        <v>5966.26</v>
      </c>
      <c r="I14" s="22">
        <v>50</v>
      </c>
      <c r="J14" s="23">
        <v>2152.5</v>
      </c>
      <c r="K14" s="23">
        <v>2280</v>
      </c>
      <c r="L14" s="13">
        <v>1112.415</v>
      </c>
      <c r="M14" s="22">
        <f>1715.46</f>
        <v>1715.46</v>
      </c>
      <c r="N14" s="22">
        <v>0</v>
      </c>
      <c r="O14" s="22">
        <v>200</v>
      </c>
      <c r="P14" s="22">
        <v>5000</v>
      </c>
      <c r="Q14" s="22">
        <f t="shared" si="0"/>
        <v>18476.634999999998</v>
      </c>
      <c r="R14" s="13">
        <f t="shared" si="1"/>
        <v>56523.365000000005</v>
      </c>
    </row>
    <row r="15" spans="1:18" s="4" customFormat="1" ht="15" customHeight="1" x14ac:dyDescent="0.2">
      <c r="A15" s="9">
        <v>6</v>
      </c>
      <c r="B15" s="24" t="s">
        <v>255</v>
      </c>
      <c r="C15" s="24" t="s">
        <v>14</v>
      </c>
      <c r="D15" s="24" t="s">
        <v>15</v>
      </c>
      <c r="E15" s="25" t="s">
        <v>7</v>
      </c>
      <c r="F15" s="72" t="s">
        <v>12</v>
      </c>
      <c r="G15" s="21">
        <v>170000</v>
      </c>
      <c r="H15" s="22">
        <v>28571.19</v>
      </c>
      <c r="I15" s="22">
        <v>50</v>
      </c>
      <c r="J15" s="23">
        <v>4879</v>
      </c>
      <c r="K15" s="23">
        <v>5168</v>
      </c>
      <c r="L15" s="13">
        <v>1668.6224999999999</v>
      </c>
      <c r="M15" s="22">
        <v>0</v>
      </c>
      <c r="N15" s="22">
        <v>0</v>
      </c>
      <c r="O15" s="22">
        <v>200</v>
      </c>
      <c r="P15" s="22">
        <v>3000</v>
      </c>
      <c r="Q15" s="22">
        <f t="shared" si="0"/>
        <v>43536.8125</v>
      </c>
      <c r="R15" s="13">
        <f t="shared" si="1"/>
        <v>126463.1875</v>
      </c>
    </row>
    <row r="16" spans="1:18" s="4" customFormat="1" ht="15" customHeight="1" x14ac:dyDescent="0.2">
      <c r="A16" s="10">
        <v>7</v>
      </c>
      <c r="B16" s="24" t="s">
        <v>300</v>
      </c>
      <c r="C16" s="24" t="s">
        <v>301</v>
      </c>
      <c r="D16" s="24" t="s">
        <v>11</v>
      </c>
      <c r="E16" s="25" t="s">
        <v>7</v>
      </c>
      <c r="F16" s="72" t="s">
        <v>8</v>
      </c>
      <c r="G16" s="21">
        <v>45000</v>
      </c>
      <c r="H16" s="22">
        <v>1148.33</v>
      </c>
      <c r="I16" s="22">
        <v>50</v>
      </c>
      <c r="J16" s="23">
        <v>1291.5</v>
      </c>
      <c r="K16" s="23">
        <v>1368</v>
      </c>
      <c r="L16" s="13">
        <v>828.78250000000003</v>
      </c>
      <c r="M16" s="22">
        <v>0</v>
      </c>
      <c r="N16" s="22">
        <v>0</v>
      </c>
      <c r="O16" s="22">
        <v>200</v>
      </c>
      <c r="P16" s="22">
        <v>0</v>
      </c>
      <c r="Q16" s="22">
        <f t="shared" si="0"/>
        <v>4886.6125000000002</v>
      </c>
      <c r="R16" s="13">
        <f t="shared" si="1"/>
        <v>40113.387499999997</v>
      </c>
    </row>
    <row r="17" spans="1:18" s="4" customFormat="1" ht="15" customHeight="1" x14ac:dyDescent="0.2">
      <c r="A17" s="9">
        <v>8</v>
      </c>
      <c r="B17" s="24" t="s">
        <v>250</v>
      </c>
      <c r="C17" s="24" t="s">
        <v>251</v>
      </c>
      <c r="D17" s="24" t="s">
        <v>6</v>
      </c>
      <c r="E17" s="25" t="s">
        <v>23</v>
      </c>
      <c r="F17" s="72" t="s">
        <v>12</v>
      </c>
      <c r="G17" s="21">
        <v>215000</v>
      </c>
      <c r="H17" s="22">
        <v>39319.519999999997</v>
      </c>
      <c r="I17" s="22">
        <v>50</v>
      </c>
      <c r="J17" s="23">
        <v>6170.5</v>
      </c>
      <c r="K17" s="27">
        <v>5883.16</v>
      </c>
      <c r="L17" s="13">
        <v>23274.562500000004</v>
      </c>
      <c r="M17" s="22">
        <v>0</v>
      </c>
      <c r="N17" s="22">
        <v>0</v>
      </c>
      <c r="O17" s="22">
        <v>0</v>
      </c>
      <c r="P17" s="22">
        <v>0</v>
      </c>
      <c r="Q17" s="22">
        <f t="shared" si="0"/>
        <v>74697.742499999993</v>
      </c>
      <c r="R17" s="13">
        <f t="shared" si="1"/>
        <v>140302.25750000001</v>
      </c>
    </row>
    <row r="18" spans="1:18" s="4" customFormat="1" ht="15" customHeight="1" x14ac:dyDescent="0.2">
      <c r="A18" s="10">
        <v>9</v>
      </c>
      <c r="B18" s="19" t="s">
        <v>20</v>
      </c>
      <c r="C18" s="19" t="s">
        <v>21</v>
      </c>
      <c r="D18" s="20" t="s">
        <v>15</v>
      </c>
      <c r="E18" s="19" t="s">
        <v>23</v>
      </c>
      <c r="F18" s="71" t="s">
        <v>12</v>
      </c>
      <c r="G18" s="21">
        <v>85000</v>
      </c>
      <c r="H18" s="23">
        <v>7290.47</v>
      </c>
      <c r="I18" s="22">
        <v>90</v>
      </c>
      <c r="J18" s="23">
        <v>2439.5</v>
      </c>
      <c r="K18" s="23">
        <v>2584</v>
      </c>
      <c r="L18" s="13">
        <v>4449.66</v>
      </c>
      <c r="M18" s="22">
        <f>(1715.46*3)</f>
        <v>5146.38</v>
      </c>
      <c r="N18" s="22">
        <v>0</v>
      </c>
      <c r="O18" s="22">
        <v>0</v>
      </c>
      <c r="P18" s="22">
        <v>0</v>
      </c>
      <c r="Q18" s="22">
        <f t="shared" si="0"/>
        <v>22000.010000000002</v>
      </c>
      <c r="R18" s="13">
        <f t="shared" si="1"/>
        <v>62999.99</v>
      </c>
    </row>
    <row r="19" spans="1:18" s="4" customFormat="1" ht="15" customHeight="1" x14ac:dyDescent="0.2">
      <c r="A19" s="9">
        <v>10</v>
      </c>
      <c r="B19" s="19" t="s">
        <v>22</v>
      </c>
      <c r="C19" s="19" t="s">
        <v>23</v>
      </c>
      <c r="D19" s="20" t="s">
        <v>11</v>
      </c>
      <c r="E19" s="19" t="s">
        <v>23</v>
      </c>
      <c r="F19" s="71" t="s">
        <v>12</v>
      </c>
      <c r="G19" s="21">
        <v>32000</v>
      </c>
      <c r="H19" s="22">
        <v>0</v>
      </c>
      <c r="I19" s="22">
        <v>50</v>
      </c>
      <c r="J19" s="23">
        <v>918.4</v>
      </c>
      <c r="K19" s="23">
        <v>972.8</v>
      </c>
      <c r="L19" s="13">
        <v>0</v>
      </c>
      <c r="M19" s="22">
        <v>0</v>
      </c>
      <c r="N19" s="22">
        <v>0</v>
      </c>
      <c r="O19" s="22">
        <v>200</v>
      </c>
      <c r="P19" s="22">
        <v>5171.32</v>
      </c>
      <c r="Q19" s="22">
        <f t="shared" si="0"/>
        <v>7312.5199999999995</v>
      </c>
      <c r="R19" s="13">
        <f t="shared" si="1"/>
        <v>24687.48</v>
      </c>
    </row>
    <row r="20" spans="1:18" s="4" customFormat="1" ht="15" customHeight="1" x14ac:dyDescent="0.2">
      <c r="A20" s="10">
        <v>11</v>
      </c>
      <c r="B20" s="24" t="s">
        <v>281</v>
      </c>
      <c r="C20" s="24" t="s">
        <v>19</v>
      </c>
      <c r="D20" s="24" t="s">
        <v>11</v>
      </c>
      <c r="E20" s="25" t="s">
        <v>23</v>
      </c>
      <c r="F20" s="72" t="s">
        <v>12</v>
      </c>
      <c r="G20" s="21">
        <v>45000</v>
      </c>
      <c r="H20" s="22">
        <v>1148.33</v>
      </c>
      <c r="I20" s="22">
        <v>50</v>
      </c>
      <c r="J20" s="23">
        <v>1291.5</v>
      </c>
      <c r="K20" s="23">
        <v>1368</v>
      </c>
      <c r="L20" s="13">
        <v>828.78250000000003</v>
      </c>
      <c r="M20" s="22">
        <v>0</v>
      </c>
      <c r="N20" s="22">
        <v>0</v>
      </c>
      <c r="O20" s="22">
        <v>0</v>
      </c>
      <c r="P20" s="22">
        <v>6500</v>
      </c>
      <c r="Q20" s="22">
        <f t="shared" si="0"/>
        <v>11186.612499999999</v>
      </c>
      <c r="R20" s="13">
        <f t="shared" si="1"/>
        <v>33813.387499999997</v>
      </c>
    </row>
    <row r="21" spans="1:18" s="4" customFormat="1" ht="15" customHeight="1" x14ac:dyDescent="0.2">
      <c r="A21" s="9">
        <v>12</v>
      </c>
      <c r="B21" s="50" t="s">
        <v>166</v>
      </c>
      <c r="C21" s="51" t="s">
        <v>40</v>
      </c>
      <c r="D21" s="24" t="s">
        <v>11</v>
      </c>
      <c r="E21" s="25" t="s">
        <v>23</v>
      </c>
      <c r="F21" s="72" t="s">
        <v>12</v>
      </c>
      <c r="G21" s="22">
        <v>65000</v>
      </c>
      <c r="H21" s="22">
        <v>4427.55</v>
      </c>
      <c r="I21" s="22">
        <v>50</v>
      </c>
      <c r="J21" s="23">
        <v>1865.5</v>
      </c>
      <c r="K21" s="23">
        <v>1976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f t="shared" si="0"/>
        <v>8319.0499999999993</v>
      </c>
      <c r="R21" s="13">
        <f t="shared" si="1"/>
        <v>56680.95</v>
      </c>
    </row>
    <row r="22" spans="1:18" s="4" customFormat="1" ht="15" customHeight="1" x14ac:dyDescent="0.2">
      <c r="A22" s="10">
        <v>13</v>
      </c>
      <c r="B22" s="19" t="s">
        <v>179</v>
      </c>
      <c r="C22" s="19" t="s">
        <v>24</v>
      </c>
      <c r="D22" s="20" t="s">
        <v>6</v>
      </c>
      <c r="E22" s="19" t="s">
        <v>25</v>
      </c>
      <c r="F22" s="71" t="s">
        <v>8</v>
      </c>
      <c r="G22" s="21">
        <v>200000</v>
      </c>
      <c r="H22" s="22">
        <v>35677.15</v>
      </c>
      <c r="I22" s="22">
        <v>50</v>
      </c>
      <c r="J22" s="23">
        <v>5740</v>
      </c>
      <c r="K22" s="27">
        <v>5883.16</v>
      </c>
      <c r="L22" s="13">
        <v>0</v>
      </c>
      <c r="M22" s="22">
        <v>0</v>
      </c>
      <c r="N22" s="22">
        <v>0</v>
      </c>
      <c r="O22" s="22">
        <v>0</v>
      </c>
      <c r="P22" s="22">
        <v>0</v>
      </c>
      <c r="Q22" s="22">
        <f t="shared" si="0"/>
        <v>47350.31</v>
      </c>
      <c r="R22" s="13">
        <f t="shared" si="1"/>
        <v>152649.69</v>
      </c>
    </row>
    <row r="23" spans="1:18" s="4" customFormat="1" ht="15" customHeight="1" x14ac:dyDescent="0.2">
      <c r="A23" s="9">
        <v>14</v>
      </c>
      <c r="B23" s="19" t="s">
        <v>26</v>
      </c>
      <c r="C23" s="19" t="s">
        <v>27</v>
      </c>
      <c r="D23" s="20" t="s">
        <v>15</v>
      </c>
      <c r="E23" s="19" t="s">
        <v>25</v>
      </c>
      <c r="F23" s="71" t="s">
        <v>8</v>
      </c>
      <c r="G23" s="21">
        <v>105000</v>
      </c>
      <c r="H23" s="22">
        <v>13281.56</v>
      </c>
      <c r="I23" s="22">
        <v>130</v>
      </c>
      <c r="J23" s="23">
        <v>3013.5</v>
      </c>
      <c r="K23" s="23">
        <v>3192</v>
      </c>
      <c r="L23" s="13">
        <v>6630.26</v>
      </c>
      <c r="M23" s="22">
        <v>0</v>
      </c>
      <c r="N23" s="22">
        <v>0</v>
      </c>
      <c r="O23" s="22">
        <v>200</v>
      </c>
      <c r="P23" s="22">
        <v>6875</v>
      </c>
      <c r="Q23" s="22">
        <f t="shared" si="0"/>
        <v>33322.32</v>
      </c>
      <c r="R23" s="13">
        <f t="shared" si="1"/>
        <v>71677.679999999993</v>
      </c>
    </row>
    <row r="24" spans="1:18" s="4" customFormat="1" ht="15" customHeight="1" x14ac:dyDescent="0.2">
      <c r="A24" s="10">
        <v>15</v>
      </c>
      <c r="B24" s="19" t="s">
        <v>167</v>
      </c>
      <c r="C24" s="19" t="s">
        <v>28</v>
      </c>
      <c r="D24" s="20" t="s">
        <v>15</v>
      </c>
      <c r="E24" s="19" t="s">
        <v>25</v>
      </c>
      <c r="F24" s="71" t="s">
        <v>8</v>
      </c>
      <c r="G24" s="21">
        <v>80000</v>
      </c>
      <c r="H24" s="23">
        <v>6972</v>
      </c>
      <c r="I24" s="22">
        <v>50</v>
      </c>
      <c r="J24" s="23">
        <v>2296</v>
      </c>
      <c r="K24" s="23">
        <v>2432</v>
      </c>
      <c r="L24" s="13">
        <v>556.20749999999998</v>
      </c>
      <c r="M24" s="22">
        <f>1715.46</f>
        <v>1715.46</v>
      </c>
      <c r="N24" s="22">
        <v>0</v>
      </c>
      <c r="O24" s="22">
        <v>0</v>
      </c>
      <c r="P24" s="22">
        <v>0</v>
      </c>
      <c r="Q24" s="22">
        <f t="shared" si="0"/>
        <v>14021.6675</v>
      </c>
      <c r="R24" s="13">
        <f t="shared" si="1"/>
        <v>65978.332500000004</v>
      </c>
    </row>
    <row r="25" spans="1:18" s="4" customFormat="1" ht="15" customHeight="1" x14ac:dyDescent="0.2">
      <c r="A25" s="9">
        <v>16</v>
      </c>
      <c r="B25" s="19" t="s">
        <v>29</v>
      </c>
      <c r="C25" s="19" t="s">
        <v>23</v>
      </c>
      <c r="D25" s="20" t="s">
        <v>11</v>
      </c>
      <c r="E25" s="19" t="s">
        <v>25</v>
      </c>
      <c r="F25" s="71" t="s">
        <v>12</v>
      </c>
      <c r="G25" s="21">
        <v>58740</v>
      </c>
      <c r="H25" s="22">
        <v>3249.54</v>
      </c>
      <c r="I25" s="22">
        <v>50</v>
      </c>
      <c r="J25" s="23">
        <v>1685.84</v>
      </c>
      <c r="K25" s="23">
        <v>1785.7</v>
      </c>
      <c r="L25" s="13">
        <v>0</v>
      </c>
      <c r="M25" s="22">
        <v>0</v>
      </c>
      <c r="N25" s="22">
        <v>0</v>
      </c>
      <c r="O25" s="22">
        <v>0</v>
      </c>
      <c r="P25" s="22">
        <v>2000</v>
      </c>
      <c r="Q25" s="22">
        <f t="shared" si="0"/>
        <v>8771.08</v>
      </c>
      <c r="R25" s="13">
        <f t="shared" si="1"/>
        <v>49968.92</v>
      </c>
    </row>
    <row r="26" spans="1:18" s="4" customFormat="1" ht="15" customHeight="1" x14ac:dyDescent="0.2">
      <c r="A26" s="10">
        <v>17</v>
      </c>
      <c r="B26" s="19" t="s">
        <v>210</v>
      </c>
      <c r="C26" s="19" t="s">
        <v>211</v>
      </c>
      <c r="D26" s="20" t="s">
        <v>11</v>
      </c>
      <c r="E26" s="19" t="s">
        <v>25</v>
      </c>
      <c r="F26" s="71" t="s">
        <v>8</v>
      </c>
      <c r="G26" s="21">
        <v>88000</v>
      </c>
      <c r="H26" s="22">
        <v>9282.74</v>
      </c>
      <c r="I26" s="22">
        <v>210</v>
      </c>
      <c r="J26" s="23">
        <v>2525.6</v>
      </c>
      <c r="K26" s="23">
        <v>2675.2</v>
      </c>
      <c r="L26" s="13">
        <v>3053.6125000000002</v>
      </c>
      <c r="M26" s="22">
        <v>0</v>
      </c>
      <c r="N26" s="22">
        <v>0</v>
      </c>
      <c r="O26" s="22">
        <v>0</v>
      </c>
      <c r="P26" s="22">
        <v>25500</v>
      </c>
      <c r="Q26" s="22">
        <f t="shared" si="0"/>
        <v>43247.152499999997</v>
      </c>
      <c r="R26" s="13">
        <f t="shared" si="1"/>
        <v>44752.847500000003</v>
      </c>
    </row>
    <row r="27" spans="1:18" s="4" customFormat="1" ht="15" customHeight="1" x14ac:dyDescent="0.2">
      <c r="A27" s="9">
        <v>18</v>
      </c>
      <c r="B27" s="28" t="s">
        <v>224</v>
      </c>
      <c r="C27" s="20" t="s">
        <v>30</v>
      </c>
      <c r="D27" s="20" t="s">
        <v>11</v>
      </c>
      <c r="E27" s="19" t="s">
        <v>25</v>
      </c>
      <c r="F27" s="71" t="s">
        <v>12</v>
      </c>
      <c r="G27" s="21">
        <v>25000</v>
      </c>
      <c r="H27" s="26">
        <v>0</v>
      </c>
      <c r="I27" s="22">
        <v>50</v>
      </c>
      <c r="J27" s="23">
        <v>717.5</v>
      </c>
      <c r="K27" s="23">
        <v>760</v>
      </c>
      <c r="L27" s="13">
        <v>0</v>
      </c>
      <c r="M27" s="22">
        <v>0</v>
      </c>
      <c r="N27" s="22">
        <v>0</v>
      </c>
      <c r="O27" s="22">
        <v>0</v>
      </c>
      <c r="P27" s="22">
        <v>12233.95</v>
      </c>
      <c r="Q27" s="22">
        <f t="shared" si="0"/>
        <v>13761.45</v>
      </c>
      <c r="R27" s="13">
        <f t="shared" si="1"/>
        <v>11238.55</v>
      </c>
    </row>
    <row r="28" spans="1:18" s="4" customFormat="1" ht="15" customHeight="1" x14ac:dyDescent="0.2">
      <c r="A28" s="10">
        <v>19</v>
      </c>
      <c r="B28" s="25" t="s">
        <v>32</v>
      </c>
      <c r="C28" s="25" t="s">
        <v>291</v>
      </c>
      <c r="D28" s="24" t="s">
        <v>11</v>
      </c>
      <c r="E28" s="25" t="s">
        <v>25</v>
      </c>
      <c r="F28" s="72" t="s">
        <v>8</v>
      </c>
      <c r="G28" s="22">
        <v>70000</v>
      </c>
      <c r="H28" s="29">
        <v>5368.45</v>
      </c>
      <c r="I28" s="22">
        <v>50</v>
      </c>
      <c r="J28" s="23">
        <v>2009</v>
      </c>
      <c r="K28" s="23">
        <v>2128</v>
      </c>
      <c r="L28" s="13">
        <v>0</v>
      </c>
      <c r="M28" s="22">
        <v>0</v>
      </c>
      <c r="N28" s="22">
        <v>0</v>
      </c>
      <c r="O28" s="22">
        <v>0</v>
      </c>
      <c r="P28" s="22">
        <v>0</v>
      </c>
      <c r="Q28" s="22">
        <f t="shared" si="0"/>
        <v>9555.4500000000007</v>
      </c>
      <c r="R28" s="13">
        <f t="shared" si="1"/>
        <v>60444.55</v>
      </c>
    </row>
    <row r="29" spans="1:18" s="4" customFormat="1" ht="15" customHeight="1" x14ac:dyDescent="0.2">
      <c r="A29" s="9">
        <v>20</v>
      </c>
      <c r="B29" s="19" t="s">
        <v>33</v>
      </c>
      <c r="C29" s="19" t="s">
        <v>34</v>
      </c>
      <c r="D29" s="20" t="s">
        <v>11</v>
      </c>
      <c r="E29" s="19" t="s">
        <v>35</v>
      </c>
      <c r="F29" s="71" t="s">
        <v>12</v>
      </c>
      <c r="G29" s="21">
        <v>170000</v>
      </c>
      <c r="H29" s="23">
        <v>28142.32</v>
      </c>
      <c r="I29" s="22">
        <v>50</v>
      </c>
      <c r="J29" s="23">
        <v>4879</v>
      </c>
      <c r="K29" s="23">
        <v>5168</v>
      </c>
      <c r="L29" s="13">
        <v>1941.1975</v>
      </c>
      <c r="M29" s="22">
        <f>1715.46</f>
        <v>1715.46</v>
      </c>
      <c r="N29" s="22">
        <v>0</v>
      </c>
      <c r="O29" s="22">
        <v>200</v>
      </c>
      <c r="P29" s="22">
        <v>0</v>
      </c>
      <c r="Q29" s="22">
        <f t="shared" si="0"/>
        <v>42095.977500000001</v>
      </c>
      <c r="R29" s="13">
        <f t="shared" si="1"/>
        <v>127904.02249999999</v>
      </c>
    </row>
    <row r="30" spans="1:18" s="4" customFormat="1" ht="15" customHeight="1" x14ac:dyDescent="0.2">
      <c r="A30" s="10">
        <v>21</v>
      </c>
      <c r="B30" s="19" t="s">
        <v>36</v>
      </c>
      <c r="C30" s="19" t="s">
        <v>23</v>
      </c>
      <c r="D30" s="20" t="s">
        <v>11</v>
      </c>
      <c r="E30" s="19" t="s">
        <v>35</v>
      </c>
      <c r="F30" s="71" t="s">
        <v>12</v>
      </c>
      <c r="G30" s="21">
        <v>32000</v>
      </c>
      <c r="H30" s="22">
        <v>0</v>
      </c>
      <c r="I30" s="22">
        <v>90</v>
      </c>
      <c r="J30" s="23">
        <v>918.4</v>
      </c>
      <c r="K30" s="23">
        <v>972.8</v>
      </c>
      <c r="L30" s="13">
        <v>2781.0374999999999</v>
      </c>
      <c r="M30" s="22">
        <v>0</v>
      </c>
      <c r="N30" s="22">
        <v>0</v>
      </c>
      <c r="O30" s="22">
        <v>200</v>
      </c>
      <c r="P30" s="22">
        <v>8275.93</v>
      </c>
      <c r="Q30" s="22">
        <f t="shared" si="0"/>
        <v>13238.1675</v>
      </c>
      <c r="R30" s="13">
        <f t="shared" si="1"/>
        <v>18761.8325</v>
      </c>
    </row>
    <row r="31" spans="1:18" s="4" customFormat="1" ht="15" customHeight="1" x14ac:dyDescent="0.2">
      <c r="A31" s="9">
        <v>22</v>
      </c>
      <c r="B31" s="24" t="s">
        <v>262</v>
      </c>
      <c r="C31" s="24" t="s">
        <v>41</v>
      </c>
      <c r="D31" s="24" t="s">
        <v>11</v>
      </c>
      <c r="E31" s="25" t="s">
        <v>35</v>
      </c>
      <c r="F31" s="72" t="s">
        <v>12</v>
      </c>
      <c r="G31" s="21">
        <v>65000</v>
      </c>
      <c r="H31" s="22">
        <v>4427.55</v>
      </c>
      <c r="I31" s="22">
        <v>50</v>
      </c>
      <c r="J31" s="23">
        <v>1865.5</v>
      </c>
      <c r="K31" s="23">
        <v>1976</v>
      </c>
      <c r="L31" s="13">
        <v>0</v>
      </c>
      <c r="M31" s="22">
        <v>0</v>
      </c>
      <c r="N31" s="22">
        <v>0</v>
      </c>
      <c r="O31" s="22">
        <v>200</v>
      </c>
      <c r="P31" s="22">
        <v>6764.58</v>
      </c>
      <c r="Q31" s="22">
        <f t="shared" si="0"/>
        <v>15283.63</v>
      </c>
      <c r="R31" s="13">
        <f t="shared" si="1"/>
        <v>49716.37</v>
      </c>
    </row>
    <row r="32" spans="1:18" s="4" customFormat="1" ht="15" customHeight="1" x14ac:dyDescent="0.2">
      <c r="A32" s="10">
        <v>23</v>
      </c>
      <c r="B32" s="24" t="s">
        <v>289</v>
      </c>
      <c r="C32" s="24" t="s">
        <v>23</v>
      </c>
      <c r="D32" s="24" t="s">
        <v>11</v>
      </c>
      <c r="E32" s="25" t="s">
        <v>35</v>
      </c>
      <c r="F32" s="72" t="s">
        <v>12</v>
      </c>
      <c r="G32" s="21">
        <v>32000</v>
      </c>
      <c r="H32" s="22">
        <v>0</v>
      </c>
      <c r="I32" s="22">
        <v>50</v>
      </c>
      <c r="J32" s="23">
        <v>918.4</v>
      </c>
      <c r="K32" s="23">
        <v>972.8</v>
      </c>
      <c r="L32" s="13">
        <v>556.20749999999998</v>
      </c>
      <c r="M32" s="22">
        <v>0</v>
      </c>
      <c r="N32" s="22">
        <v>0</v>
      </c>
      <c r="O32" s="22">
        <v>200</v>
      </c>
      <c r="P32" s="22"/>
      <c r="Q32" s="22">
        <f t="shared" si="0"/>
        <v>2697.4074999999998</v>
      </c>
      <c r="R32" s="13">
        <f t="shared" si="1"/>
        <v>29302.592499999999</v>
      </c>
    </row>
    <row r="33" spans="1:18" s="4" customFormat="1" ht="15" customHeight="1" x14ac:dyDescent="0.2">
      <c r="A33" s="9">
        <v>24</v>
      </c>
      <c r="B33" s="24" t="s">
        <v>232</v>
      </c>
      <c r="C33" s="24" t="s">
        <v>42</v>
      </c>
      <c r="D33" s="24" t="s">
        <v>11</v>
      </c>
      <c r="E33" s="25" t="s">
        <v>43</v>
      </c>
      <c r="F33" s="72" t="s">
        <v>12</v>
      </c>
      <c r="G33" s="21">
        <v>170000</v>
      </c>
      <c r="H33" s="29">
        <v>28142.32</v>
      </c>
      <c r="I33" s="22">
        <v>50</v>
      </c>
      <c r="J33" s="23">
        <v>4879</v>
      </c>
      <c r="K33" s="23">
        <v>5168</v>
      </c>
      <c r="L33" s="13">
        <v>0</v>
      </c>
      <c r="M33" s="22">
        <f>1715.46</f>
        <v>1715.46</v>
      </c>
      <c r="N33" s="22">
        <v>0</v>
      </c>
      <c r="O33" s="22">
        <v>200</v>
      </c>
      <c r="P33" s="22">
        <v>9077.6200000000008</v>
      </c>
      <c r="Q33" s="22">
        <f t="shared" si="0"/>
        <v>49232.4</v>
      </c>
      <c r="R33" s="13">
        <f t="shared" si="1"/>
        <v>120767.6</v>
      </c>
    </row>
    <row r="34" spans="1:18" s="4" customFormat="1" ht="15" customHeight="1" x14ac:dyDescent="0.2">
      <c r="A34" s="10">
        <v>25</v>
      </c>
      <c r="B34" s="19" t="s">
        <v>169</v>
      </c>
      <c r="C34" s="19" t="s">
        <v>19</v>
      </c>
      <c r="D34" s="20" t="s">
        <v>15</v>
      </c>
      <c r="E34" s="19" t="s">
        <v>43</v>
      </c>
      <c r="F34" s="71" t="s">
        <v>12</v>
      </c>
      <c r="G34" s="21">
        <v>55000</v>
      </c>
      <c r="H34" s="23">
        <v>2302.36</v>
      </c>
      <c r="I34" s="22">
        <v>170</v>
      </c>
      <c r="J34" s="23">
        <v>1578.5</v>
      </c>
      <c r="K34" s="23">
        <v>1672</v>
      </c>
      <c r="L34" s="13">
        <v>1112.415</v>
      </c>
      <c r="M34" s="22">
        <f>1715.46</f>
        <v>1715.46</v>
      </c>
      <c r="N34" s="22">
        <v>4914.79</v>
      </c>
      <c r="O34" s="22">
        <v>200</v>
      </c>
      <c r="P34" s="22">
        <v>17236.059999999998</v>
      </c>
      <c r="Q34" s="22">
        <f t="shared" si="0"/>
        <v>30901.584999999999</v>
      </c>
      <c r="R34" s="13">
        <f t="shared" si="1"/>
        <v>24098.415000000001</v>
      </c>
    </row>
    <row r="35" spans="1:18" s="4" customFormat="1" ht="15" customHeight="1" x14ac:dyDescent="0.2">
      <c r="A35" s="9">
        <v>26</v>
      </c>
      <c r="B35" s="24" t="s">
        <v>44</v>
      </c>
      <c r="C35" s="24" t="s">
        <v>45</v>
      </c>
      <c r="D35" s="24" t="s">
        <v>11</v>
      </c>
      <c r="E35" s="25" t="s">
        <v>43</v>
      </c>
      <c r="F35" s="72" t="s">
        <v>8</v>
      </c>
      <c r="G35" s="21">
        <v>25000</v>
      </c>
      <c r="H35" s="22">
        <v>0</v>
      </c>
      <c r="I35" s="22">
        <v>50</v>
      </c>
      <c r="J35" s="23">
        <v>717.5</v>
      </c>
      <c r="K35" s="23">
        <v>760</v>
      </c>
      <c r="L35" s="13">
        <v>0</v>
      </c>
      <c r="M35" s="22">
        <v>0</v>
      </c>
      <c r="N35" s="22">
        <v>0</v>
      </c>
      <c r="O35" s="22">
        <v>0</v>
      </c>
      <c r="P35" s="22">
        <v>5019.05</v>
      </c>
      <c r="Q35" s="22">
        <f t="shared" si="0"/>
        <v>6546.55</v>
      </c>
      <c r="R35" s="13">
        <f t="shared" si="1"/>
        <v>18453.45</v>
      </c>
    </row>
    <row r="36" spans="1:18" s="4" customFormat="1" ht="15" customHeight="1" x14ac:dyDescent="0.2">
      <c r="A36" s="10">
        <v>27</v>
      </c>
      <c r="B36" s="24" t="s">
        <v>46</v>
      </c>
      <c r="C36" s="24" t="s">
        <v>47</v>
      </c>
      <c r="D36" s="24" t="s">
        <v>11</v>
      </c>
      <c r="E36" s="25" t="s">
        <v>43</v>
      </c>
      <c r="F36" s="72" t="s">
        <v>12</v>
      </c>
      <c r="G36" s="21">
        <v>50000</v>
      </c>
      <c r="H36" s="22">
        <v>1854</v>
      </c>
      <c r="I36" s="22">
        <v>50</v>
      </c>
      <c r="J36" s="23">
        <v>1435</v>
      </c>
      <c r="K36" s="23">
        <v>1520</v>
      </c>
      <c r="L36" s="13">
        <v>1657.5650000000001</v>
      </c>
      <c r="M36" s="22">
        <v>0</v>
      </c>
      <c r="N36" s="22">
        <v>0</v>
      </c>
      <c r="O36" s="22">
        <v>0</v>
      </c>
      <c r="P36" s="22">
        <v>0</v>
      </c>
      <c r="Q36" s="22">
        <f t="shared" si="0"/>
        <v>6516.5650000000005</v>
      </c>
      <c r="R36" s="13">
        <f t="shared" si="1"/>
        <v>43483.434999999998</v>
      </c>
    </row>
    <row r="37" spans="1:18" s="4" customFormat="1" ht="15" customHeight="1" x14ac:dyDescent="0.2">
      <c r="A37" s="9">
        <v>28</v>
      </c>
      <c r="B37" s="24" t="s">
        <v>269</v>
      </c>
      <c r="C37" s="24" t="s">
        <v>48</v>
      </c>
      <c r="D37" s="24" t="s">
        <v>11</v>
      </c>
      <c r="E37" s="25" t="s">
        <v>43</v>
      </c>
      <c r="F37" s="72" t="s">
        <v>12</v>
      </c>
      <c r="G37" s="21">
        <v>30000</v>
      </c>
      <c r="H37" s="26">
        <v>0</v>
      </c>
      <c r="I37" s="22">
        <v>50</v>
      </c>
      <c r="J37" s="23">
        <v>861</v>
      </c>
      <c r="K37" s="23">
        <v>912</v>
      </c>
      <c r="L37" s="13">
        <v>0</v>
      </c>
      <c r="M37" s="22">
        <v>0</v>
      </c>
      <c r="N37" s="22">
        <v>0</v>
      </c>
      <c r="O37" s="22">
        <v>0</v>
      </c>
      <c r="P37" s="22">
        <v>0</v>
      </c>
      <c r="Q37" s="22">
        <f t="shared" si="0"/>
        <v>1823</v>
      </c>
      <c r="R37" s="13">
        <f t="shared" si="1"/>
        <v>28177</v>
      </c>
    </row>
    <row r="38" spans="1:18" s="4" customFormat="1" ht="15" customHeight="1" x14ac:dyDescent="0.2">
      <c r="A38" s="10">
        <v>29</v>
      </c>
      <c r="B38" s="24" t="s">
        <v>50</v>
      </c>
      <c r="C38" s="24" t="s">
        <v>161</v>
      </c>
      <c r="D38" s="24" t="s">
        <v>11</v>
      </c>
      <c r="E38" s="25" t="s">
        <v>43</v>
      </c>
      <c r="F38" s="72" t="s">
        <v>12</v>
      </c>
      <c r="G38" s="21">
        <v>35000</v>
      </c>
      <c r="H38" s="26">
        <v>0</v>
      </c>
      <c r="I38" s="22">
        <v>50</v>
      </c>
      <c r="J38" s="23">
        <v>1004.5</v>
      </c>
      <c r="K38" s="23">
        <v>1064</v>
      </c>
      <c r="L38" s="13">
        <v>0</v>
      </c>
      <c r="M38" s="22">
        <v>0</v>
      </c>
      <c r="N38" s="22">
        <v>0</v>
      </c>
      <c r="O38" s="22">
        <v>200</v>
      </c>
      <c r="P38" s="22">
        <v>1801</v>
      </c>
      <c r="Q38" s="22">
        <f t="shared" si="0"/>
        <v>4119.5</v>
      </c>
      <c r="R38" s="13">
        <f t="shared" si="1"/>
        <v>30880.5</v>
      </c>
    </row>
    <row r="39" spans="1:18" s="4" customFormat="1" ht="15" customHeight="1" x14ac:dyDescent="0.2">
      <c r="A39" s="9">
        <v>30</v>
      </c>
      <c r="B39" s="25" t="s">
        <v>51</v>
      </c>
      <c r="C39" s="25" t="s">
        <v>313</v>
      </c>
      <c r="D39" s="24" t="s">
        <v>11</v>
      </c>
      <c r="E39" s="25" t="s">
        <v>43</v>
      </c>
      <c r="F39" s="72" t="s">
        <v>12</v>
      </c>
      <c r="G39" s="22">
        <v>55000</v>
      </c>
      <c r="H39" s="23">
        <v>2302.36</v>
      </c>
      <c r="I39" s="22">
        <v>50</v>
      </c>
      <c r="J39" s="23">
        <v>1578.5</v>
      </c>
      <c r="K39" s="23">
        <v>1672</v>
      </c>
      <c r="L39" s="13">
        <v>0</v>
      </c>
      <c r="M39" s="22">
        <f>1715.46</f>
        <v>1715.46</v>
      </c>
      <c r="N39" s="22">
        <v>0</v>
      </c>
      <c r="O39" s="22">
        <v>200</v>
      </c>
      <c r="P39" s="22">
        <v>0</v>
      </c>
      <c r="Q39" s="22">
        <f t="shared" si="0"/>
        <v>7518.3200000000006</v>
      </c>
      <c r="R39" s="13">
        <f t="shared" si="1"/>
        <v>47481.68</v>
      </c>
    </row>
    <row r="40" spans="1:18" s="4" customFormat="1" ht="15" customHeight="1" x14ac:dyDescent="0.2">
      <c r="A40" s="10">
        <v>31</v>
      </c>
      <c r="B40" s="24" t="s">
        <v>294</v>
      </c>
      <c r="C40" s="24" t="s">
        <v>49</v>
      </c>
      <c r="D40" s="24" t="s">
        <v>11</v>
      </c>
      <c r="E40" s="25" t="s">
        <v>43</v>
      </c>
      <c r="F40" s="72" t="s">
        <v>12</v>
      </c>
      <c r="G40" s="21">
        <v>30000</v>
      </c>
      <c r="H40" s="26">
        <v>0</v>
      </c>
      <c r="I40" s="22">
        <v>50</v>
      </c>
      <c r="J40" s="23">
        <v>861</v>
      </c>
      <c r="K40" s="23">
        <v>912</v>
      </c>
      <c r="L40" s="13">
        <v>0</v>
      </c>
      <c r="M40" s="22">
        <v>0</v>
      </c>
      <c r="N40" s="22">
        <v>0</v>
      </c>
      <c r="O40" s="22">
        <v>200</v>
      </c>
      <c r="P40" s="22">
        <v>2000</v>
      </c>
      <c r="Q40" s="22">
        <f t="shared" si="0"/>
        <v>4023</v>
      </c>
      <c r="R40" s="13">
        <f t="shared" si="1"/>
        <v>25977</v>
      </c>
    </row>
    <row r="41" spans="1:18" s="4" customFormat="1" ht="15" customHeight="1" x14ac:dyDescent="0.2">
      <c r="A41" s="9">
        <v>32</v>
      </c>
      <c r="B41" s="24" t="s">
        <v>296</v>
      </c>
      <c r="C41" s="24" t="s">
        <v>297</v>
      </c>
      <c r="D41" s="24" t="s">
        <v>11</v>
      </c>
      <c r="E41" s="25" t="s">
        <v>43</v>
      </c>
      <c r="F41" s="72" t="s">
        <v>12</v>
      </c>
      <c r="G41" s="21">
        <v>30000</v>
      </c>
      <c r="H41" s="23">
        <v>0</v>
      </c>
      <c r="I41" s="22">
        <v>50</v>
      </c>
      <c r="J41" s="23">
        <v>861</v>
      </c>
      <c r="K41" s="23">
        <v>912</v>
      </c>
      <c r="L41" s="13">
        <v>0</v>
      </c>
      <c r="M41" s="22">
        <f>1715.46</f>
        <v>1715.46</v>
      </c>
      <c r="N41" s="22">
        <v>0</v>
      </c>
      <c r="O41" s="22">
        <v>200</v>
      </c>
      <c r="P41" s="22">
        <v>0</v>
      </c>
      <c r="Q41" s="22">
        <f t="shared" si="0"/>
        <v>3738.46</v>
      </c>
      <c r="R41" s="13">
        <f t="shared" si="1"/>
        <v>26261.54</v>
      </c>
    </row>
    <row r="42" spans="1:18" s="4" customFormat="1" ht="15" customHeight="1" x14ac:dyDescent="0.2">
      <c r="A42" s="10">
        <v>33</v>
      </c>
      <c r="B42" s="24" t="s">
        <v>302</v>
      </c>
      <c r="C42" s="24" t="s">
        <v>297</v>
      </c>
      <c r="D42" s="24" t="s">
        <v>11</v>
      </c>
      <c r="E42" s="25" t="s">
        <v>43</v>
      </c>
      <c r="F42" s="72" t="s">
        <v>12</v>
      </c>
      <c r="G42" s="21">
        <v>30000</v>
      </c>
      <c r="H42" s="26">
        <v>0</v>
      </c>
      <c r="I42" s="22">
        <v>50</v>
      </c>
      <c r="J42" s="23">
        <v>861</v>
      </c>
      <c r="K42" s="23">
        <v>912</v>
      </c>
      <c r="L42" s="13">
        <v>0</v>
      </c>
      <c r="M42" s="22">
        <v>0</v>
      </c>
      <c r="N42" s="22">
        <v>0</v>
      </c>
      <c r="O42" s="22">
        <v>0</v>
      </c>
      <c r="P42" s="22">
        <v>0</v>
      </c>
      <c r="Q42" s="22">
        <f t="shared" ref="Q42:Q73" si="2">+SUM(H42:P42)</f>
        <v>1823</v>
      </c>
      <c r="R42" s="13">
        <f t="shared" si="1"/>
        <v>28177</v>
      </c>
    </row>
    <row r="43" spans="1:18" s="4" customFormat="1" ht="15" customHeight="1" x14ac:dyDescent="0.2">
      <c r="A43" s="9">
        <v>34</v>
      </c>
      <c r="B43" s="28" t="s">
        <v>220</v>
      </c>
      <c r="C43" s="20" t="s">
        <v>52</v>
      </c>
      <c r="D43" s="20" t="s">
        <v>11</v>
      </c>
      <c r="E43" s="19" t="s">
        <v>53</v>
      </c>
      <c r="F43" s="71" t="s">
        <v>12</v>
      </c>
      <c r="G43" s="21">
        <v>170000</v>
      </c>
      <c r="H43" s="26">
        <v>28571.19</v>
      </c>
      <c r="I43" s="22">
        <v>50</v>
      </c>
      <c r="J43" s="23">
        <v>4879</v>
      </c>
      <c r="K43" s="23">
        <v>5168</v>
      </c>
      <c r="L43" s="13">
        <v>18133.377499999999</v>
      </c>
      <c r="M43" s="22">
        <v>0</v>
      </c>
      <c r="N43" s="22">
        <v>0</v>
      </c>
      <c r="O43" s="22">
        <v>200</v>
      </c>
      <c r="P43" s="22">
        <v>10000</v>
      </c>
      <c r="Q43" s="22">
        <f t="shared" si="2"/>
        <v>67001.567500000005</v>
      </c>
      <c r="R43" s="13">
        <f t="shared" si="1"/>
        <v>102998.4325</v>
      </c>
    </row>
    <row r="44" spans="1:18" s="4" customFormat="1" ht="15" customHeight="1" x14ac:dyDescent="0.2">
      <c r="A44" s="10">
        <v>35</v>
      </c>
      <c r="B44" s="19" t="s">
        <v>182</v>
      </c>
      <c r="C44" s="19" t="s">
        <v>183</v>
      </c>
      <c r="D44" s="20" t="s">
        <v>15</v>
      </c>
      <c r="E44" s="19" t="s">
        <v>53</v>
      </c>
      <c r="F44" s="71" t="s">
        <v>8</v>
      </c>
      <c r="G44" s="21">
        <v>85000</v>
      </c>
      <c r="H44" s="26">
        <v>8577.06</v>
      </c>
      <c r="I44" s="22">
        <v>50</v>
      </c>
      <c r="J44" s="23">
        <v>2439.5</v>
      </c>
      <c r="K44" s="23">
        <v>2584</v>
      </c>
      <c r="L44" s="13">
        <v>2781.0374999999999</v>
      </c>
      <c r="M44" s="22">
        <v>0</v>
      </c>
      <c r="N44" s="22">
        <v>0</v>
      </c>
      <c r="O44" s="22">
        <v>200</v>
      </c>
      <c r="P44" s="22">
        <v>0</v>
      </c>
      <c r="Q44" s="22">
        <f t="shared" si="2"/>
        <v>16631.5975</v>
      </c>
      <c r="R44" s="13">
        <f t="shared" si="1"/>
        <v>68368.402499999997</v>
      </c>
    </row>
    <row r="45" spans="1:18" s="4" customFormat="1" ht="15" customHeight="1" x14ac:dyDescent="0.2">
      <c r="A45" s="9">
        <v>36</v>
      </c>
      <c r="B45" s="19" t="s">
        <v>197</v>
      </c>
      <c r="C45" s="19" t="s">
        <v>54</v>
      </c>
      <c r="D45" s="20" t="s">
        <v>15</v>
      </c>
      <c r="E45" s="19" t="s">
        <v>53</v>
      </c>
      <c r="F45" s="71" t="s">
        <v>12</v>
      </c>
      <c r="G45" s="21">
        <v>85000</v>
      </c>
      <c r="H45" s="23">
        <v>7719.33</v>
      </c>
      <c r="I45" s="22">
        <v>90</v>
      </c>
      <c r="J45" s="23">
        <v>2439.5</v>
      </c>
      <c r="K45" s="23">
        <v>2584</v>
      </c>
      <c r="L45" s="13">
        <v>2497.4050000000002</v>
      </c>
      <c r="M45" s="22">
        <f>(1715.46*2)</f>
        <v>3430.92</v>
      </c>
      <c r="N45" s="22">
        <v>0</v>
      </c>
      <c r="O45" s="22">
        <v>200</v>
      </c>
      <c r="P45" s="22">
        <v>5000</v>
      </c>
      <c r="Q45" s="22">
        <f t="shared" si="2"/>
        <v>23961.154999999999</v>
      </c>
      <c r="R45" s="13">
        <f t="shared" si="1"/>
        <v>61038.845000000001</v>
      </c>
    </row>
    <row r="46" spans="1:18" s="4" customFormat="1" ht="15" customHeight="1" x14ac:dyDescent="0.2">
      <c r="A46" s="10">
        <v>37</v>
      </c>
      <c r="B46" s="19" t="s">
        <v>204</v>
      </c>
      <c r="C46" s="19" t="s">
        <v>54</v>
      </c>
      <c r="D46" s="20" t="s">
        <v>15</v>
      </c>
      <c r="E46" s="19" t="s">
        <v>53</v>
      </c>
      <c r="F46" s="71" t="s">
        <v>12</v>
      </c>
      <c r="G46" s="21">
        <v>85000</v>
      </c>
      <c r="H46" s="23">
        <v>8148.2</v>
      </c>
      <c r="I46" s="22">
        <v>130</v>
      </c>
      <c r="J46" s="23">
        <v>2439.5</v>
      </c>
      <c r="K46" s="23">
        <v>2584</v>
      </c>
      <c r="L46" s="13">
        <v>8899.32</v>
      </c>
      <c r="M46" s="22">
        <f>1715.46</f>
        <v>1715.46</v>
      </c>
      <c r="N46" s="22">
        <v>0</v>
      </c>
      <c r="O46" s="22">
        <v>200</v>
      </c>
      <c r="P46" s="22">
        <v>11647.13</v>
      </c>
      <c r="Q46" s="22">
        <f t="shared" si="2"/>
        <v>35763.61</v>
      </c>
      <c r="R46" s="13">
        <f t="shared" si="1"/>
        <v>49236.39</v>
      </c>
    </row>
    <row r="47" spans="1:18" s="4" customFormat="1" ht="15" customHeight="1" x14ac:dyDescent="0.2">
      <c r="A47" s="9">
        <v>38</v>
      </c>
      <c r="B47" s="24" t="s">
        <v>55</v>
      </c>
      <c r="C47" s="24" t="s">
        <v>278</v>
      </c>
      <c r="D47" s="24" t="s">
        <v>11</v>
      </c>
      <c r="E47" s="25" t="s">
        <v>53</v>
      </c>
      <c r="F47" s="72" t="s">
        <v>12</v>
      </c>
      <c r="G47" s="21">
        <v>65000</v>
      </c>
      <c r="H47" s="23">
        <v>4084.46</v>
      </c>
      <c r="I47" s="22">
        <v>50</v>
      </c>
      <c r="J47" s="23">
        <v>1865.5</v>
      </c>
      <c r="K47" s="23">
        <v>1976</v>
      </c>
      <c r="L47" s="13">
        <v>2224.83</v>
      </c>
      <c r="M47" s="22">
        <f>1715.46</f>
        <v>1715.46</v>
      </c>
      <c r="N47" s="22">
        <v>0</v>
      </c>
      <c r="O47" s="22">
        <v>200</v>
      </c>
      <c r="P47" s="22">
        <v>4937.26</v>
      </c>
      <c r="Q47" s="22">
        <f t="shared" si="2"/>
        <v>17053.510000000002</v>
      </c>
      <c r="R47" s="13">
        <f t="shared" si="1"/>
        <v>47946.49</v>
      </c>
    </row>
    <row r="48" spans="1:18" s="4" customFormat="1" ht="15" customHeight="1" x14ac:dyDescent="0.2">
      <c r="A48" s="10">
        <v>39</v>
      </c>
      <c r="B48" s="24" t="s">
        <v>270</v>
      </c>
      <c r="C48" s="24" t="s">
        <v>56</v>
      </c>
      <c r="D48" s="24" t="s">
        <v>11</v>
      </c>
      <c r="E48" s="25" t="s">
        <v>53</v>
      </c>
      <c r="F48" s="72" t="s">
        <v>12</v>
      </c>
      <c r="G48" s="21">
        <v>85000</v>
      </c>
      <c r="H48" s="22">
        <v>8577.06</v>
      </c>
      <c r="I48" s="22">
        <v>50</v>
      </c>
      <c r="J48" s="23">
        <v>2439.5</v>
      </c>
      <c r="K48" s="23">
        <v>2584</v>
      </c>
      <c r="L48" s="13">
        <v>0</v>
      </c>
      <c r="M48" s="22">
        <v>0</v>
      </c>
      <c r="N48" s="22">
        <v>0</v>
      </c>
      <c r="O48" s="22">
        <v>0</v>
      </c>
      <c r="P48" s="22">
        <v>0</v>
      </c>
      <c r="Q48" s="22">
        <f t="shared" si="2"/>
        <v>13650.56</v>
      </c>
      <c r="R48" s="13">
        <f t="shared" si="1"/>
        <v>71349.440000000002</v>
      </c>
    </row>
    <row r="49" spans="1:18" s="4" customFormat="1" ht="15" customHeight="1" x14ac:dyDescent="0.2">
      <c r="A49" s="9">
        <v>40</v>
      </c>
      <c r="B49" s="24" t="s">
        <v>57</v>
      </c>
      <c r="C49" s="24" t="s">
        <v>58</v>
      </c>
      <c r="D49" s="24" t="s">
        <v>11</v>
      </c>
      <c r="E49" s="25" t="s">
        <v>53</v>
      </c>
      <c r="F49" s="72" t="s">
        <v>8</v>
      </c>
      <c r="G49" s="21">
        <v>60000</v>
      </c>
      <c r="H49" s="22">
        <v>3486.65</v>
      </c>
      <c r="I49" s="22">
        <v>50</v>
      </c>
      <c r="J49" s="23">
        <v>1722</v>
      </c>
      <c r="K49" s="23">
        <v>1824</v>
      </c>
      <c r="L49" s="13">
        <v>0</v>
      </c>
      <c r="M49" s="22">
        <v>0</v>
      </c>
      <c r="N49" s="22">
        <v>0</v>
      </c>
      <c r="O49" s="22">
        <v>200</v>
      </c>
      <c r="P49" s="22">
        <v>0</v>
      </c>
      <c r="Q49" s="22">
        <f t="shared" si="2"/>
        <v>7282.65</v>
      </c>
      <c r="R49" s="13">
        <f t="shared" si="1"/>
        <v>52717.35</v>
      </c>
    </row>
    <row r="50" spans="1:18" s="4" customFormat="1" ht="15" customHeight="1" x14ac:dyDescent="0.2">
      <c r="A50" s="10">
        <v>41</v>
      </c>
      <c r="B50" s="24" t="s">
        <v>272</v>
      </c>
      <c r="C50" s="24" t="s">
        <v>49</v>
      </c>
      <c r="D50" s="24" t="s">
        <v>11</v>
      </c>
      <c r="E50" s="25" t="s">
        <v>53</v>
      </c>
      <c r="F50" s="72" t="s">
        <v>12</v>
      </c>
      <c r="G50" s="21">
        <v>30000</v>
      </c>
      <c r="H50" s="26">
        <v>0</v>
      </c>
      <c r="I50" s="22">
        <v>50</v>
      </c>
      <c r="J50" s="23">
        <v>861</v>
      </c>
      <c r="K50" s="23">
        <v>912</v>
      </c>
      <c r="L50" s="13">
        <v>556.20749999999998</v>
      </c>
      <c r="M50" s="22">
        <v>0</v>
      </c>
      <c r="N50" s="22">
        <v>0</v>
      </c>
      <c r="O50" s="22">
        <v>200</v>
      </c>
      <c r="P50" s="22">
        <v>5326.2</v>
      </c>
      <c r="Q50" s="22">
        <f t="shared" si="2"/>
        <v>7905.4074999999993</v>
      </c>
      <c r="R50" s="13">
        <f t="shared" si="1"/>
        <v>22094.592499999999</v>
      </c>
    </row>
    <row r="51" spans="1:18" s="4" customFormat="1" ht="15" customHeight="1" x14ac:dyDescent="0.2">
      <c r="A51" s="9">
        <v>42</v>
      </c>
      <c r="B51" s="24" t="s">
        <v>277</v>
      </c>
      <c r="C51" s="24" t="s">
        <v>278</v>
      </c>
      <c r="D51" s="24" t="s">
        <v>11</v>
      </c>
      <c r="E51" s="25" t="s">
        <v>53</v>
      </c>
      <c r="F51" s="72" t="s">
        <v>12</v>
      </c>
      <c r="G51" s="21">
        <v>65000</v>
      </c>
      <c r="H51" s="23">
        <v>4084.46</v>
      </c>
      <c r="I51" s="22">
        <v>90</v>
      </c>
      <c r="J51" s="23">
        <v>1865.5</v>
      </c>
      <c r="K51" s="23">
        <v>1976</v>
      </c>
      <c r="L51" s="13">
        <v>1668.6224999999999</v>
      </c>
      <c r="M51" s="22">
        <f>1715.46</f>
        <v>1715.46</v>
      </c>
      <c r="N51" s="22">
        <v>0</v>
      </c>
      <c r="O51" s="22">
        <v>200</v>
      </c>
      <c r="P51" s="22">
        <v>7000</v>
      </c>
      <c r="Q51" s="22">
        <f t="shared" si="2"/>
        <v>18600.0425</v>
      </c>
      <c r="R51" s="13">
        <f t="shared" si="1"/>
        <v>46399.957500000004</v>
      </c>
    </row>
    <row r="52" spans="1:18" s="4" customFormat="1" ht="15" customHeight="1" x14ac:dyDescent="0.2">
      <c r="A52" s="10">
        <v>43</v>
      </c>
      <c r="B52" s="24" t="s">
        <v>59</v>
      </c>
      <c r="C52" s="24" t="s">
        <v>17</v>
      </c>
      <c r="D52" s="24" t="s">
        <v>11</v>
      </c>
      <c r="E52" s="25" t="s">
        <v>53</v>
      </c>
      <c r="F52" s="72" t="s">
        <v>8</v>
      </c>
      <c r="G52" s="21">
        <v>25000</v>
      </c>
      <c r="H52" s="22">
        <v>0</v>
      </c>
      <c r="I52" s="22">
        <v>90</v>
      </c>
      <c r="J52" s="23">
        <v>717.5</v>
      </c>
      <c r="K52" s="23">
        <v>760</v>
      </c>
      <c r="L52" s="13">
        <v>0</v>
      </c>
      <c r="M52" s="22">
        <v>0</v>
      </c>
      <c r="N52" s="22">
        <v>0</v>
      </c>
      <c r="O52" s="22">
        <v>200</v>
      </c>
      <c r="P52" s="22">
        <v>0</v>
      </c>
      <c r="Q52" s="22">
        <f t="shared" si="2"/>
        <v>1767.5</v>
      </c>
      <c r="R52" s="13">
        <f t="shared" si="1"/>
        <v>23232.5</v>
      </c>
    </row>
    <row r="53" spans="1:18" s="4" customFormat="1" ht="15" customHeight="1" x14ac:dyDescent="0.2">
      <c r="A53" s="9">
        <v>44</v>
      </c>
      <c r="B53" s="24" t="s">
        <v>286</v>
      </c>
      <c r="C53" s="24" t="s">
        <v>58</v>
      </c>
      <c r="D53" s="24" t="s">
        <v>11</v>
      </c>
      <c r="E53" s="25" t="s">
        <v>53</v>
      </c>
      <c r="F53" s="72" t="s">
        <v>12</v>
      </c>
      <c r="G53" s="22">
        <v>65000</v>
      </c>
      <c r="H53" s="26">
        <v>4427.55</v>
      </c>
      <c r="I53" s="22">
        <v>50</v>
      </c>
      <c r="J53" s="23">
        <v>1865.5</v>
      </c>
      <c r="K53" s="23">
        <v>1976</v>
      </c>
      <c r="L53" s="13">
        <v>556.20749999999998</v>
      </c>
      <c r="M53" s="22">
        <v>0</v>
      </c>
      <c r="N53" s="22">
        <v>0</v>
      </c>
      <c r="O53" s="22">
        <v>200</v>
      </c>
      <c r="P53" s="22">
        <v>0</v>
      </c>
      <c r="Q53" s="22">
        <f t="shared" si="2"/>
        <v>9075.2574999999997</v>
      </c>
      <c r="R53" s="13">
        <f t="shared" si="1"/>
        <v>55924.7425</v>
      </c>
    </row>
    <row r="54" spans="1:18" s="4" customFormat="1" ht="15" customHeight="1" x14ac:dyDescent="0.2">
      <c r="A54" s="10">
        <v>45</v>
      </c>
      <c r="B54" s="24" t="s">
        <v>60</v>
      </c>
      <c r="C54" s="24" t="s">
        <v>58</v>
      </c>
      <c r="D54" s="24" t="s">
        <v>11</v>
      </c>
      <c r="E54" s="25" t="s">
        <v>53</v>
      </c>
      <c r="F54" s="72" t="s">
        <v>12</v>
      </c>
      <c r="G54" s="21">
        <v>65000</v>
      </c>
      <c r="H54" s="22">
        <v>4427.55</v>
      </c>
      <c r="I54" s="22">
        <v>50</v>
      </c>
      <c r="J54" s="23">
        <v>1865.5</v>
      </c>
      <c r="K54" s="23">
        <v>1976</v>
      </c>
      <c r="L54" s="13">
        <v>0</v>
      </c>
      <c r="M54" s="22">
        <v>0</v>
      </c>
      <c r="N54" s="22">
        <v>0</v>
      </c>
      <c r="O54" s="22">
        <v>0</v>
      </c>
      <c r="P54" s="22">
        <v>0</v>
      </c>
      <c r="Q54" s="22">
        <f t="shared" si="2"/>
        <v>8319.0499999999993</v>
      </c>
      <c r="R54" s="13">
        <f t="shared" si="1"/>
        <v>56680.95</v>
      </c>
    </row>
    <row r="55" spans="1:18" s="4" customFormat="1" ht="15" customHeight="1" x14ac:dyDescent="0.2">
      <c r="A55" s="9">
        <v>46</v>
      </c>
      <c r="B55" s="24" t="s">
        <v>304</v>
      </c>
      <c r="C55" s="24" t="s">
        <v>58</v>
      </c>
      <c r="D55" s="24" t="s">
        <v>11</v>
      </c>
      <c r="E55" s="25" t="s">
        <v>53</v>
      </c>
      <c r="F55" s="72" t="s">
        <v>12</v>
      </c>
      <c r="G55" s="21">
        <v>60000</v>
      </c>
      <c r="H55" s="22">
        <v>3486.65</v>
      </c>
      <c r="I55" s="22">
        <v>50</v>
      </c>
      <c r="J55" s="23">
        <v>1722</v>
      </c>
      <c r="K55" s="23">
        <v>1824</v>
      </c>
      <c r="L55" s="13">
        <v>4427.5450000000001</v>
      </c>
      <c r="M55" s="22">
        <v>0</v>
      </c>
      <c r="N55" s="22">
        <v>0</v>
      </c>
      <c r="O55" s="22">
        <v>0</v>
      </c>
      <c r="P55" s="22">
        <v>0</v>
      </c>
      <c r="Q55" s="22">
        <f t="shared" si="2"/>
        <v>11510.195</v>
      </c>
      <c r="R55" s="13">
        <f t="shared" si="1"/>
        <v>48489.805</v>
      </c>
    </row>
    <row r="56" spans="1:18" s="4" customFormat="1" ht="15" customHeight="1" x14ac:dyDescent="0.2">
      <c r="A56" s="10">
        <v>47</v>
      </c>
      <c r="B56" s="24" t="s">
        <v>256</v>
      </c>
      <c r="C56" s="24" t="s">
        <v>257</v>
      </c>
      <c r="D56" s="24" t="s">
        <v>11</v>
      </c>
      <c r="E56" s="25" t="s">
        <v>230</v>
      </c>
      <c r="F56" s="72" t="s">
        <v>8</v>
      </c>
      <c r="G56" s="21">
        <v>170000</v>
      </c>
      <c r="H56" s="22">
        <v>28571.19</v>
      </c>
      <c r="I56" s="22">
        <v>50</v>
      </c>
      <c r="J56" s="23">
        <v>4879</v>
      </c>
      <c r="K56" s="23">
        <v>5168</v>
      </c>
      <c r="L56" s="13">
        <v>0</v>
      </c>
      <c r="M56" s="22">
        <v>0</v>
      </c>
      <c r="N56" s="22">
        <v>0</v>
      </c>
      <c r="O56" s="22">
        <v>200</v>
      </c>
      <c r="P56" s="22">
        <v>0</v>
      </c>
      <c r="Q56" s="22">
        <f t="shared" si="2"/>
        <v>38868.19</v>
      </c>
      <c r="R56" s="13">
        <f t="shared" si="1"/>
        <v>131131.81</v>
      </c>
    </row>
    <row r="57" spans="1:18" s="4" customFormat="1" ht="15" customHeight="1" x14ac:dyDescent="0.2">
      <c r="A57" s="9">
        <v>48</v>
      </c>
      <c r="B57" s="19" t="s">
        <v>180</v>
      </c>
      <c r="C57" s="19" t="s">
        <v>63</v>
      </c>
      <c r="D57" s="20" t="s">
        <v>11</v>
      </c>
      <c r="E57" s="19" t="s">
        <v>181</v>
      </c>
      <c r="F57" s="71" t="s">
        <v>8</v>
      </c>
      <c r="G57" s="21">
        <v>42000</v>
      </c>
      <c r="H57" s="22">
        <v>724.92</v>
      </c>
      <c r="I57" s="22">
        <v>90</v>
      </c>
      <c r="J57" s="23">
        <v>1205.4000000000001</v>
      </c>
      <c r="K57" s="23">
        <v>1276.8</v>
      </c>
      <c r="L57" s="13">
        <v>556.20749999999998</v>
      </c>
      <c r="M57" s="22">
        <v>0</v>
      </c>
      <c r="N57" s="22">
        <v>0</v>
      </c>
      <c r="O57" s="22">
        <v>200</v>
      </c>
      <c r="P57" s="22">
        <v>1000</v>
      </c>
      <c r="Q57" s="22">
        <f t="shared" si="2"/>
        <v>5053.3274999999994</v>
      </c>
      <c r="R57" s="13">
        <f t="shared" si="1"/>
        <v>36946.672500000001</v>
      </c>
    </row>
    <row r="58" spans="1:18" s="4" customFormat="1" ht="15" customHeight="1" x14ac:dyDescent="0.2">
      <c r="A58" s="10">
        <v>49</v>
      </c>
      <c r="B58" s="19" t="s">
        <v>185</v>
      </c>
      <c r="C58" s="19" t="s">
        <v>63</v>
      </c>
      <c r="D58" s="20" t="s">
        <v>15</v>
      </c>
      <c r="E58" s="19" t="s">
        <v>181</v>
      </c>
      <c r="F58" s="71" t="s">
        <v>8</v>
      </c>
      <c r="G58" s="21">
        <v>47000</v>
      </c>
      <c r="H58" s="29">
        <v>1173.28</v>
      </c>
      <c r="I58" s="22">
        <v>130</v>
      </c>
      <c r="J58" s="23">
        <v>1348.9</v>
      </c>
      <c r="K58" s="23">
        <v>1428.8</v>
      </c>
      <c r="L58" s="13">
        <v>2224.83</v>
      </c>
      <c r="M58" s="22">
        <f>1715.46</f>
        <v>1715.46</v>
      </c>
      <c r="N58" s="22">
        <v>0</v>
      </c>
      <c r="O58" s="22">
        <v>200</v>
      </c>
      <c r="P58" s="22">
        <v>12099.44</v>
      </c>
      <c r="Q58" s="22">
        <f t="shared" si="2"/>
        <v>20320.71</v>
      </c>
      <c r="R58" s="13">
        <f t="shared" si="1"/>
        <v>26679.29</v>
      </c>
    </row>
    <row r="59" spans="1:18" s="4" customFormat="1" ht="15" customHeight="1" x14ac:dyDescent="0.2">
      <c r="A59" s="9">
        <v>50</v>
      </c>
      <c r="B59" s="19" t="s">
        <v>212</v>
      </c>
      <c r="C59" s="19" t="s">
        <v>314</v>
      </c>
      <c r="D59" s="20" t="s">
        <v>11</v>
      </c>
      <c r="E59" s="19" t="s">
        <v>181</v>
      </c>
      <c r="F59" s="71" t="s">
        <v>8</v>
      </c>
      <c r="G59" s="21">
        <v>100000</v>
      </c>
      <c r="H59" s="23">
        <v>11676.57</v>
      </c>
      <c r="I59" s="22">
        <v>90</v>
      </c>
      <c r="J59" s="23">
        <v>2870</v>
      </c>
      <c r="K59" s="23">
        <v>3040</v>
      </c>
      <c r="L59" s="13">
        <v>3053.6125000000002</v>
      </c>
      <c r="M59" s="22">
        <f>1715.46</f>
        <v>1715.46</v>
      </c>
      <c r="N59" s="22">
        <v>0</v>
      </c>
      <c r="O59" s="22">
        <v>200</v>
      </c>
      <c r="P59" s="22">
        <v>6676.25</v>
      </c>
      <c r="Q59" s="22">
        <f t="shared" si="2"/>
        <v>29321.892499999998</v>
      </c>
      <c r="R59" s="13">
        <f t="shared" si="1"/>
        <v>70678.107499999998</v>
      </c>
    </row>
    <row r="60" spans="1:18" s="4" customFormat="1" ht="15" customHeight="1" x14ac:dyDescent="0.2">
      <c r="A60" s="10">
        <v>51</v>
      </c>
      <c r="B60" s="24" t="s">
        <v>65</v>
      </c>
      <c r="C60" s="24" t="s">
        <v>66</v>
      </c>
      <c r="D60" s="24" t="s">
        <v>11</v>
      </c>
      <c r="E60" s="25" t="s">
        <v>181</v>
      </c>
      <c r="F60" s="72" t="s">
        <v>12</v>
      </c>
      <c r="G60" s="21">
        <v>50000</v>
      </c>
      <c r="H60" s="26">
        <v>1854</v>
      </c>
      <c r="I60" s="22">
        <v>50</v>
      </c>
      <c r="J60" s="23">
        <v>1435</v>
      </c>
      <c r="K60" s="23">
        <v>1520</v>
      </c>
      <c r="L60" s="13">
        <v>0</v>
      </c>
      <c r="M60" s="22">
        <v>0</v>
      </c>
      <c r="N60" s="22">
        <v>0</v>
      </c>
      <c r="O60" s="22">
        <v>0</v>
      </c>
      <c r="P60" s="22">
        <v>0</v>
      </c>
      <c r="Q60" s="22">
        <f t="shared" si="2"/>
        <v>4859</v>
      </c>
      <c r="R60" s="13">
        <f t="shared" si="1"/>
        <v>45141</v>
      </c>
    </row>
    <row r="61" spans="1:18" s="4" customFormat="1" ht="15" customHeight="1" x14ac:dyDescent="0.2">
      <c r="A61" s="9">
        <v>52</v>
      </c>
      <c r="B61" s="24" t="s">
        <v>309</v>
      </c>
      <c r="C61" s="24" t="s">
        <v>63</v>
      </c>
      <c r="D61" s="32" t="s">
        <v>11</v>
      </c>
      <c r="E61" s="31" t="s">
        <v>181</v>
      </c>
      <c r="F61" s="73" t="s">
        <v>8</v>
      </c>
      <c r="G61" s="21">
        <v>35000</v>
      </c>
      <c r="H61" s="22">
        <v>0</v>
      </c>
      <c r="I61" s="22">
        <v>50</v>
      </c>
      <c r="J61" s="23">
        <v>1004.5</v>
      </c>
      <c r="K61" s="23">
        <v>1064</v>
      </c>
      <c r="L61" s="13">
        <v>0</v>
      </c>
      <c r="M61" s="22">
        <v>0</v>
      </c>
      <c r="N61" s="22">
        <v>0</v>
      </c>
      <c r="O61" s="22">
        <v>0</v>
      </c>
      <c r="P61" s="22">
        <v>0</v>
      </c>
      <c r="Q61" s="22">
        <f t="shared" si="2"/>
        <v>2118.5</v>
      </c>
      <c r="R61" s="13">
        <f t="shared" si="1"/>
        <v>32881.5</v>
      </c>
    </row>
    <row r="62" spans="1:18" s="4" customFormat="1" ht="15" customHeight="1" x14ac:dyDescent="0.2">
      <c r="A62" s="10">
        <v>53</v>
      </c>
      <c r="B62" s="24" t="s">
        <v>337</v>
      </c>
      <c r="C62" s="24" t="s">
        <v>62</v>
      </c>
      <c r="D62" s="24" t="s">
        <v>11</v>
      </c>
      <c r="E62" s="25" t="s">
        <v>181</v>
      </c>
      <c r="F62" s="72" t="s">
        <v>8</v>
      </c>
      <c r="G62" s="21">
        <v>30000</v>
      </c>
      <c r="H62" s="22">
        <v>0</v>
      </c>
      <c r="I62" s="22">
        <v>50</v>
      </c>
      <c r="J62" s="23">
        <v>861</v>
      </c>
      <c r="K62" s="23">
        <v>912</v>
      </c>
      <c r="L62" s="13">
        <v>0</v>
      </c>
      <c r="M62" s="22">
        <v>0</v>
      </c>
      <c r="N62" s="22">
        <v>0</v>
      </c>
      <c r="O62" s="22">
        <v>200</v>
      </c>
      <c r="P62" s="22">
        <v>0</v>
      </c>
      <c r="Q62" s="22">
        <f t="shared" si="2"/>
        <v>2023</v>
      </c>
      <c r="R62" s="13">
        <f t="shared" si="1"/>
        <v>27977</v>
      </c>
    </row>
    <row r="63" spans="1:18" s="4" customFormat="1" ht="15" customHeight="1" x14ac:dyDescent="0.2">
      <c r="A63" s="9">
        <v>54</v>
      </c>
      <c r="B63" s="30" t="s">
        <v>229</v>
      </c>
      <c r="C63" s="24" t="s">
        <v>62</v>
      </c>
      <c r="D63" s="24" t="s">
        <v>11</v>
      </c>
      <c r="E63" s="25" t="s">
        <v>230</v>
      </c>
      <c r="F63" s="72" t="s">
        <v>8</v>
      </c>
      <c r="G63" s="21">
        <v>32000</v>
      </c>
      <c r="H63" s="22">
        <v>0</v>
      </c>
      <c r="I63" s="22">
        <v>50</v>
      </c>
      <c r="J63" s="23">
        <v>918.4</v>
      </c>
      <c r="K63" s="23">
        <v>972.8</v>
      </c>
      <c r="L63" s="13">
        <v>0</v>
      </c>
      <c r="M63" s="22">
        <v>0</v>
      </c>
      <c r="N63" s="22">
        <v>0</v>
      </c>
      <c r="O63" s="22">
        <v>200</v>
      </c>
      <c r="P63" s="22">
        <v>8884.0299999999988</v>
      </c>
      <c r="Q63" s="22">
        <f t="shared" si="2"/>
        <v>11025.23</v>
      </c>
      <c r="R63" s="13">
        <f t="shared" si="1"/>
        <v>20974.77</v>
      </c>
    </row>
    <row r="64" spans="1:18" s="4" customFormat="1" ht="15" customHeight="1" x14ac:dyDescent="0.2">
      <c r="A64" s="10">
        <v>55</v>
      </c>
      <c r="B64" s="30" t="s">
        <v>231</v>
      </c>
      <c r="C64" s="24" t="s">
        <v>62</v>
      </c>
      <c r="D64" s="24" t="s">
        <v>11</v>
      </c>
      <c r="E64" s="25" t="s">
        <v>230</v>
      </c>
      <c r="F64" s="72" t="s">
        <v>8</v>
      </c>
      <c r="G64" s="21">
        <v>32000</v>
      </c>
      <c r="H64" s="22">
        <v>0</v>
      </c>
      <c r="I64" s="22">
        <v>50</v>
      </c>
      <c r="J64" s="23">
        <v>918.4</v>
      </c>
      <c r="K64" s="23">
        <v>972.8</v>
      </c>
      <c r="L64" s="13">
        <v>0</v>
      </c>
      <c r="M64" s="22">
        <v>0</v>
      </c>
      <c r="N64" s="22">
        <v>0</v>
      </c>
      <c r="O64" s="22">
        <v>200</v>
      </c>
      <c r="P64" s="22">
        <v>6811.03</v>
      </c>
      <c r="Q64" s="22">
        <f t="shared" si="2"/>
        <v>8952.23</v>
      </c>
      <c r="R64" s="13">
        <f t="shared" si="1"/>
        <v>23047.77</v>
      </c>
    </row>
    <row r="65" spans="1:18" s="4" customFormat="1" ht="15" customHeight="1" x14ac:dyDescent="0.2">
      <c r="A65" s="9">
        <v>56</v>
      </c>
      <c r="B65" s="24" t="s">
        <v>245</v>
      </c>
      <c r="C65" s="24" t="s">
        <v>87</v>
      </c>
      <c r="D65" s="24" t="s">
        <v>11</v>
      </c>
      <c r="E65" s="25" t="s">
        <v>230</v>
      </c>
      <c r="F65" s="72" t="s">
        <v>8</v>
      </c>
      <c r="G65" s="21">
        <v>42000</v>
      </c>
      <c r="H65" s="22">
        <v>724.92</v>
      </c>
      <c r="I65" s="22">
        <v>50</v>
      </c>
      <c r="J65" s="23">
        <v>1205.4000000000001</v>
      </c>
      <c r="K65" s="23">
        <v>1276.8</v>
      </c>
      <c r="L65" s="13">
        <v>0</v>
      </c>
      <c r="M65" s="22">
        <v>0</v>
      </c>
      <c r="N65" s="22">
        <v>0</v>
      </c>
      <c r="O65" s="22">
        <v>200</v>
      </c>
      <c r="P65" s="22">
        <v>5000</v>
      </c>
      <c r="Q65" s="22">
        <f t="shared" si="2"/>
        <v>8457.119999999999</v>
      </c>
      <c r="R65" s="13">
        <f t="shared" si="1"/>
        <v>33542.880000000005</v>
      </c>
    </row>
    <row r="66" spans="1:18" s="4" customFormat="1" ht="15" customHeight="1" x14ac:dyDescent="0.2">
      <c r="A66" s="10">
        <v>57</v>
      </c>
      <c r="B66" s="24" t="s">
        <v>273</v>
      </c>
      <c r="C66" s="24" t="s">
        <v>62</v>
      </c>
      <c r="D66" s="24" t="s">
        <v>11</v>
      </c>
      <c r="E66" s="25" t="s">
        <v>230</v>
      </c>
      <c r="F66" s="72" t="s">
        <v>8</v>
      </c>
      <c r="G66" s="21">
        <v>34000</v>
      </c>
      <c r="H66" s="22">
        <v>0</v>
      </c>
      <c r="I66" s="22">
        <v>50</v>
      </c>
      <c r="J66" s="23">
        <v>975.8</v>
      </c>
      <c r="K66" s="23">
        <v>1033.5999999999999</v>
      </c>
      <c r="L66" s="13">
        <v>2213.7725</v>
      </c>
      <c r="M66" s="22">
        <v>0</v>
      </c>
      <c r="N66" s="22">
        <v>0</v>
      </c>
      <c r="O66" s="22">
        <v>200</v>
      </c>
      <c r="P66" s="22">
        <v>500</v>
      </c>
      <c r="Q66" s="22">
        <f t="shared" si="2"/>
        <v>4973.1724999999997</v>
      </c>
      <c r="R66" s="13">
        <f t="shared" si="1"/>
        <v>29026.827499999999</v>
      </c>
    </row>
    <row r="67" spans="1:18" s="4" customFormat="1" ht="15" customHeight="1" x14ac:dyDescent="0.2">
      <c r="A67" s="9">
        <v>58</v>
      </c>
      <c r="B67" s="24" t="s">
        <v>64</v>
      </c>
      <c r="C67" s="24" t="s">
        <v>49</v>
      </c>
      <c r="D67" s="24" t="s">
        <v>11</v>
      </c>
      <c r="E67" s="25" t="s">
        <v>230</v>
      </c>
      <c r="F67" s="72" t="s">
        <v>8</v>
      </c>
      <c r="G67" s="21">
        <v>30000</v>
      </c>
      <c r="H67" s="22">
        <v>0</v>
      </c>
      <c r="I67" s="22">
        <v>50</v>
      </c>
      <c r="J67" s="23">
        <v>861</v>
      </c>
      <c r="K67" s="23">
        <v>912</v>
      </c>
      <c r="L67" s="13">
        <v>0</v>
      </c>
      <c r="M67" s="22">
        <v>0</v>
      </c>
      <c r="N67" s="22">
        <v>0</v>
      </c>
      <c r="O67" s="22">
        <v>200</v>
      </c>
      <c r="P67" s="22">
        <v>0</v>
      </c>
      <c r="Q67" s="22">
        <f t="shared" si="2"/>
        <v>2023</v>
      </c>
      <c r="R67" s="13">
        <f t="shared" si="1"/>
        <v>27977</v>
      </c>
    </row>
    <row r="68" spans="1:18" s="4" customFormat="1" ht="15" customHeight="1" x14ac:dyDescent="0.2">
      <c r="A68" s="10">
        <v>59</v>
      </c>
      <c r="B68" s="19" t="s">
        <v>67</v>
      </c>
      <c r="C68" s="19" t="s">
        <v>68</v>
      </c>
      <c r="D68" s="20" t="s">
        <v>15</v>
      </c>
      <c r="E68" s="19" t="s">
        <v>69</v>
      </c>
      <c r="F68" s="71" t="s">
        <v>8</v>
      </c>
      <c r="G68" s="21">
        <v>170000</v>
      </c>
      <c r="H68" s="23">
        <v>28142.32</v>
      </c>
      <c r="I68" s="22">
        <v>50</v>
      </c>
      <c r="J68" s="23">
        <v>4879</v>
      </c>
      <c r="K68" s="23">
        <v>5168</v>
      </c>
      <c r="L68" s="13">
        <v>6116.5550000000003</v>
      </c>
      <c r="M68" s="22">
        <f>1715.46</f>
        <v>1715.46</v>
      </c>
      <c r="N68" s="22">
        <v>0</v>
      </c>
      <c r="O68" s="22">
        <v>200</v>
      </c>
      <c r="P68" s="22">
        <v>35306.68</v>
      </c>
      <c r="Q68" s="22">
        <f t="shared" si="2"/>
        <v>81578.014999999999</v>
      </c>
      <c r="R68" s="13">
        <f t="shared" si="1"/>
        <v>88421.985000000001</v>
      </c>
    </row>
    <row r="69" spans="1:18" s="4" customFormat="1" ht="15" customHeight="1" x14ac:dyDescent="0.2">
      <c r="A69" s="9">
        <v>60</v>
      </c>
      <c r="B69" s="19" t="s">
        <v>205</v>
      </c>
      <c r="C69" s="19" t="s">
        <v>206</v>
      </c>
      <c r="D69" s="20" t="s">
        <v>11</v>
      </c>
      <c r="E69" s="19" t="s">
        <v>69</v>
      </c>
      <c r="F69" s="71" t="s">
        <v>12</v>
      </c>
      <c r="G69" s="21">
        <v>85000</v>
      </c>
      <c r="H69" s="22">
        <v>8577.06</v>
      </c>
      <c r="I69" s="22">
        <v>90</v>
      </c>
      <c r="J69" s="23">
        <v>2439.5</v>
      </c>
      <c r="K69" s="23">
        <v>2584</v>
      </c>
      <c r="L69" s="13">
        <v>4427.5450000000001</v>
      </c>
      <c r="M69" s="22">
        <v>0</v>
      </c>
      <c r="N69" s="22">
        <v>0</v>
      </c>
      <c r="O69" s="22">
        <v>200</v>
      </c>
      <c r="P69" s="22">
        <v>18342.809999999998</v>
      </c>
      <c r="Q69" s="22">
        <f t="shared" si="2"/>
        <v>36660.914999999994</v>
      </c>
      <c r="R69" s="13">
        <f t="shared" si="1"/>
        <v>48339.085000000006</v>
      </c>
    </row>
    <row r="70" spans="1:18" s="4" customFormat="1" ht="15" customHeight="1" x14ac:dyDescent="0.2">
      <c r="A70" s="10">
        <v>61</v>
      </c>
      <c r="B70" s="24" t="s">
        <v>74</v>
      </c>
      <c r="C70" s="24" t="s">
        <v>305</v>
      </c>
      <c r="D70" s="24" t="s">
        <v>11</v>
      </c>
      <c r="E70" s="25" t="s">
        <v>263</v>
      </c>
      <c r="F70" s="72" t="s">
        <v>12</v>
      </c>
      <c r="G70" s="21">
        <v>170000</v>
      </c>
      <c r="H70" s="23">
        <v>27713.46</v>
      </c>
      <c r="I70" s="22">
        <v>50</v>
      </c>
      <c r="J70" s="23">
        <v>4879</v>
      </c>
      <c r="K70" s="23">
        <v>5168</v>
      </c>
      <c r="L70" s="13">
        <v>5812.5349999999999</v>
      </c>
      <c r="M70" s="22">
        <f>(1715.46*2)</f>
        <v>3430.92</v>
      </c>
      <c r="N70" s="22">
        <v>0</v>
      </c>
      <c r="O70" s="22">
        <v>200</v>
      </c>
      <c r="P70" s="22">
        <v>11827.76</v>
      </c>
      <c r="Q70" s="22">
        <f t="shared" si="2"/>
        <v>59081.674999999996</v>
      </c>
      <c r="R70" s="13">
        <f t="shared" si="1"/>
        <v>110918.32500000001</v>
      </c>
    </row>
    <row r="71" spans="1:18" s="4" customFormat="1" ht="15" customHeight="1" x14ac:dyDescent="0.2">
      <c r="A71" s="9">
        <v>62</v>
      </c>
      <c r="B71" s="19" t="s">
        <v>71</v>
      </c>
      <c r="C71" s="19" t="s">
        <v>72</v>
      </c>
      <c r="D71" s="20" t="s">
        <v>11</v>
      </c>
      <c r="E71" s="19" t="s">
        <v>70</v>
      </c>
      <c r="F71" s="71" t="s">
        <v>12</v>
      </c>
      <c r="G71" s="21">
        <v>70000</v>
      </c>
      <c r="H71" s="23">
        <v>5368.45</v>
      </c>
      <c r="I71" s="22">
        <v>50</v>
      </c>
      <c r="J71" s="23">
        <v>2009</v>
      </c>
      <c r="K71" s="23">
        <v>2128</v>
      </c>
      <c r="L71" s="13">
        <v>23405.217499999995</v>
      </c>
      <c r="M71" s="22">
        <v>0</v>
      </c>
      <c r="N71" s="22">
        <v>0</v>
      </c>
      <c r="O71" s="22">
        <v>0</v>
      </c>
      <c r="P71" s="22">
        <v>0</v>
      </c>
      <c r="Q71" s="22">
        <f t="shared" si="2"/>
        <v>32960.667499999996</v>
      </c>
      <c r="R71" s="13">
        <f t="shared" si="1"/>
        <v>37039.332500000004</v>
      </c>
    </row>
    <row r="72" spans="1:18" s="4" customFormat="1" ht="15" customHeight="1" x14ac:dyDescent="0.2">
      <c r="A72" s="10">
        <v>63</v>
      </c>
      <c r="B72" s="24" t="s">
        <v>238</v>
      </c>
      <c r="C72" s="24" t="s">
        <v>40</v>
      </c>
      <c r="D72" s="24" t="s">
        <v>11</v>
      </c>
      <c r="E72" s="25" t="s">
        <v>70</v>
      </c>
      <c r="F72" s="72" t="s">
        <v>12</v>
      </c>
      <c r="G72" s="21">
        <v>65000</v>
      </c>
      <c r="H72" s="22">
        <v>4427.55</v>
      </c>
      <c r="I72" s="22">
        <v>50</v>
      </c>
      <c r="J72" s="23">
        <v>1865.5</v>
      </c>
      <c r="K72" s="23">
        <v>1976</v>
      </c>
      <c r="L72" s="13">
        <v>2769.98</v>
      </c>
      <c r="M72" s="22">
        <v>0</v>
      </c>
      <c r="N72" s="22">
        <v>0</v>
      </c>
      <c r="O72" s="22">
        <v>200</v>
      </c>
      <c r="P72" s="22">
        <v>0</v>
      </c>
      <c r="Q72" s="22">
        <f t="shared" si="2"/>
        <v>11289.029999999999</v>
      </c>
      <c r="R72" s="13">
        <f t="shared" si="1"/>
        <v>53710.97</v>
      </c>
    </row>
    <row r="73" spans="1:18" s="4" customFormat="1" ht="15" customHeight="1" x14ac:dyDescent="0.2">
      <c r="A73" s="9">
        <v>64</v>
      </c>
      <c r="B73" s="24" t="s">
        <v>162</v>
      </c>
      <c r="C73" s="24" t="s">
        <v>40</v>
      </c>
      <c r="D73" s="24" t="s">
        <v>11</v>
      </c>
      <c r="E73" s="25" t="s">
        <v>70</v>
      </c>
      <c r="F73" s="72" t="s">
        <v>12</v>
      </c>
      <c r="G73" s="21">
        <v>85000</v>
      </c>
      <c r="H73" s="26">
        <v>8577.06</v>
      </c>
      <c r="I73" s="22">
        <v>50</v>
      </c>
      <c r="J73" s="23">
        <v>2439.5</v>
      </c>
      <c r="K73" s="23">
        <v>2584</v>
      </c>
      <c r="L73" s="13">
        <v>0</v>
      </c>
      <c r="M73" s="22">
        <v>0</v>
      </c>
      <c r="N73" s="22">
        <v>0</v>
      </c>
      <c r="O73" s="22">
        <v>200</v>
      </c>
      <c r="P73" s="22">
        <v>20723.560000000001</v>
      </c>
      <c r="Q73" s="22">
        <f t="shared" si="2"/>
        <v>34574.120000000003</v>
      </c>
      <c r="R73" s="13">
        <f t="shared" si="1"/>
        <v>50425.88</v>
      </c>
    </row>
    <row r="74" spans="1:18" s="4" customFormat="1" ht="15" customHeight="1" x14ac:dyDescent="0.2">
      <c r="A74" s="10">
        <v>65</v>
      </c>
      <c r="B74" s="24" t="s">
        <v>73</v>
      </c>
      <c r="C74" s="24" t="s">
        <v>40</v>
      </c>
      <c r="D74" s="24" t="s">
        <v>11</v>
      </c>
      <c r="E74" s="25" t="s">
        <v>263</v>
      </c>
      <c r="F74" s="72" t="s">
        <v>8</v>
      </c>
      <c r="G74" s="21">
        <v>65000</v>
      </c>
      <c r="H74" s="22">
        <v>4427.55</v>
      </c>
      <c r="I74" s="22">
        <v>50</v>
      </c>
      <c r="J74" s="23">
        <v>1865.5</v>
      </c>
      <c r="K74" s="23">
        <v>1976</v>
      </c>
      <c r="L74" s="13">
        <v>0</v>
      </c>
      <c r="M74" s="22">
        <v>0</v>
      </c>
      <c r="N74" s="22">
        <v>0</v>
      </c>
      <c r="O74" s="22">
        <v>200</v>
      </c>
      <c r="P74" s="22">
        <v>0</v>
      </c>
      <c r="Q74" s="22">
        <f t="shared" ref="Q74:Q91" si="3">+SUM(H74:P74)</f>
        <v>8519.0499999999993</v>
      </c>
      <c r="R74" s="13">
        <f t="shared" si="1"/>
        <v>56480.95</v>
      </c>
    </row>
    <row r="75" spans="1:18" s="4" customFormat="1" ht="15" customHeight="1" x14ac:dyDescent="0.2">
      <c r="A75" s="9">
        <v>66</v>
      </c>
      <c r="B75" s="24" t="s">
        <v>241</v>
      </c>
      <c r="C75" s="24" t="s">
        <v>242</v>
      </c>
      <c r="D75" s="24" t="s">
        <v>11</v>
      </c>
      <c r="E75" s="25" t="s">
        <v>243</v>
      </c>
      <c r="F75" s="72" t="s">
        <v>8</v>
      </c>
      <c r="G75" s="21">
        <v>115000</v>
      </c>
      <c r="H75" s="22">
        <v>15633.81</v>
      </c>
      <c r="I75" s="22">
        <v>50</v>
      </c>
      <c r="J75" s="23">
        <v>3300.5</v>
      </c>
      <c r="K75" s="23">
        <v>3496</v>
      </c>
      <c r="L75" s="13">
        <v>3315.13</v>
      </c>
      <c r="M75" s="22">
        <v>0</v>
      </c>
      <c r="N75" s="22">
        <v>0</v>
      </c>
      <c r="O75" s="22">
        <v>0</v>
      </c>
      <c r="P75" s="22">
        <v>0</v>
      </c>
      <c r="Q75" s="22">
        <f t="shared" si="3"/>
        <v>25795.439999999999</v>
      </c>
      <c r="R75" s="13">
        <f t="shared" ref="R75:R91" si="4">+G75-Q75</f>
        <v>89204.56</v>
      </c>
    </row>
    <row r="76" spans="1:18" s="4" customFormat="1" ht="15" customHeight="1" x14ac:dyDescent="0.2">
      <c r="A76" s="10">
        <v>67</v>
      </c>
      <c r="B76" s="19" t="s">
        <v>75</v>
      </c>
      <c r="C76" s="19" t="s">
        <v>76</v>
      </c>
      <c r="D76" s="20" t="s">
        <v>15</v>
      </c>
      <c r="E76" s="19" t="s">
        <v>194</v>
      </c>
      <c r="F76" s="71" t="s">
        <v>12</v>
      </c>
      <c r="G76" s="21">
        <v>85000</v>
      </c>
      <c r="H76" s="22">
        <v>8577.06</v>
      </c>
      <c r="I76" s="22">
        <v>50</v>
      </c>
      <c r="J76" s="23">
        <v>2439.5</v>
      </c>
      <c r="K76" s="23">
        <v>2584</v>
      </c>
      <c r="L76" s="13">
        <v>2224.83</v>
      </c>
      <c r="M76" s="22">
        <v>0</v>
      </c>
      <c r="N76" s="22">
        <v>0</v>
      </c>
      <c r="O76" s="22">
        <v>200</v>
      </c>
      <c r="P76" s="22">
        <v>6422.86</v>
      </c>
      <c r="Q76" s="22">
        <f t="shared" si="3"/>
        <v>22498.25</v>
      </c>
      <c r="R76" s="13">
        <f t="shared" si="4"/>
        <v>62501.75</v>
      </c>
    </row>
    <row r="77" spans="1:18" s="4" customFormat="1" ht="15" customHeight="1" x14ac:dyDescent="0.2">
      <c r="A77" s="9">
        <v>68</v>
      </c>
      <c r="B77" s="19" t="s">
        <v>201</v>
      </c>
      <c r="C77" s="19" t="s">
        <v>76</v>
      </c>
      <c r="D77" s="20" t="s">
        <v>15</v>
      </c>
      <c r="E77" s="19" t="s">
        <v>194</v>
      </c>
      <c r="F77" s="71" t="s">
        <v>12</v>
      </c>
      <c r="G77" s="21">
        <v>85000</v>
      </c>
      <c r="H77" s="23">
        <v>8148.2</v>
      </c>
      <c r="I77" s="22">
        <v>130</v>
      </c>
      <c r="J77" s="23">
        <v>2439.5</v>
      </c>
      <c r="K77" s="23">
        <v>2584</v>
      </c>
      <c r="L77" s="13">
        <v>1668.6224999999999</v>
      </c>
      <c r="M77" s="22">
        <f>1715.46</f>
        <v>1715.46</v>
      </c>
      <c r="N77" s="22">
        <v>0</v>
      </c>
      <c r="O77" s="22">
        <v>200</v>
      </c>
      <c r="P77" s="22">
        <v>7279.48</v>
      </c>
      <c r="Q77" s="22">
        <f t="shared" si="3"/>
        <v>24165.262500000001</v>
      </c>
      <c r="R77" s="13">
        <f t="shared" si="4"/>
        <v>60834.737500000003</v>
      </c>
    </row>
    <row r="78" spans="1:18" s="4" customFormat="1" ht="15" customHeight="1" x14ac:dyDescent="0.2">
      <c r="A78" s="10">
        <v>69</v>
      </c>
      <c r="B78" s="28" t="s">
        <v>222</v>
      </c>
      <c r="C78" s="20" t="s">
        <v>76</v>
      </c>
      <c r="D78" s="20" t="s">
        <v>11</v>
      </c>
      <c r="E78" s="19" t="s">
        <v>194</v>
      </c>
      <c r="F78" s="71" t="s">
        <v>12</v>
      </c>
      <c r="G78" s="21">
        <v>65000</v>
      </c>
      <c r="H78" s="22">
        <v>4427.55</v>
      </c>
      <c r="I78" s="22">
        <v>50</v>
      </c>
      <c r="J78" s="23">
        <v>1865.5</v>
      </c>
      <c r="K78" s="23">
        <v>1976</v>
      </c>
      <c r="L78" s="13">
        <v>0</v>
      </c>
      <c r="M78" s="22">
        <v>0</v>
      </c>
      <c r="N78" s="22">
        <v>0</v>
      </c>
      <c r="O78" s="22">
        <v>200</v>
      </c>
      <c r="P78" s="22">
        <v>7992.41</v>
      </c>
      <c r="Q78" s="22">
        <f t="shared" si="3"/>
        <v>16511.46</v>
      </c>
      <c r="R78" s="13">
        <f t="shared" si="4"/>
        <v>48488.54</v>
      </c>
    </row>
    <row r="79" spans="1:18" s="4" customFormat="1" ht="15" customHeight="1" x14ac:dyDescent="0.2">
      <c r="A79" s="9">
        <v>70</v>
      </c>
      <c r="B79" s="24" t="s">
        <v>77</v>
      </c>
      <c r="C79" s="24" t="s">
        <v>76</v>
      </c>
      <c r="D79" s="24" t="s">
        <v>11</v>
      </c>
      <c r="E79" s="25" t="s">
        <v>194</v>
      </c>
      <c r="F79" s="72" t="s">
        <v>12</v>
      </c>
      <c r="G79" s="21">
        <v>65000</v>
      </c>
      <c r="H79" s="22">
        <v>4427.55</v>
      </c>
      <c r="I79" s="22">
        <v>50</v>
      </c>
      <c r="J79" s="23">
        <v>1865.5</v>
      </c>
      <c r="K79" s="23">
        <v>1976</v>
      </c>
      <c r="L79" s="13">
        <v>0</v>
      </c>
      <c r="M79" s="22">
        <v>0</v>
      </c>
      <c r="N79" s="22">
        <v>0</v>
      </c>
      <c r="O79" s="22">
        <v>200</v>
      </c>
      <c r="P79" s="22">
        <v>8415.31</v>
      </c>
      <c r="Q79" s="22">
        <f t="shared" si="3"/>
        <v>16934.36</v>
      </c>
      <c r="R79" s="13">
        <f t="shared" si="4"/>
        <v>48065.64</v>
      </c>
    </row>
    <row r="80" spans="1:18" s="4" customFormat="1" ht="15" customHeight="1" x14ac:dyDescent="0.2">
      <c r="A80" s="10">
        <v>71</v>
      </c>
      <c r="B80" s="24" t="s">
        <v>125</v>
      </c>
      <c r="C80" s="24" t="s">
        <v>49</v>
      </c>
      <c r="D80" s="24" t="s">
        <v>11</v>
      </c>
      <c r="E80" s="25" t="s">
        <v>194</v>
      </c>
      <c r="F80" s="72" t="s">
        <v>12</v>
      </c>
      <c r="G80" s="21">
        <v>32000</v>
      </c>
      <c r="H80" s="22">
        <v>0</v>
      </c>
      <c r="I80" s="22">
        <v>50</v>
      </c>
      <c r="J80" s="23">
        <v>918.4</v>
      </c>
      <c r="K80" s="23">
        <v>972.8</v>
      </c>
      <c r="L80" s="13">
        <v>1657.5650000000001</v>
      </c>
      <c r="M80" s="22">
        <v>0</v>
      </c>
      <c r="N80" s="22">
        <v>0</v>
      </c>
      <c r="O80" s="22">
        <v>200</v>
      </c>
      <c r="P80" s="22">
        <v>1500</v>
      </c>
      <c r="Q80" s="22">
        <f t="shared" si="3"/>
        <v>5298.7649999999994</v>
      </c>
      <c r="R80" s="13">
        <f t="shared" si="4"/>
        <v>26701.235000000001</v>
      </c>
    </row>
    <row r="81" spans="1:18" s="4" customFormat="1" ht="15" customHeight="1" x14ac:dyDescent="0.2">
      <c r="A81" s="9">
        <v>72</v>
      </c>
      <c r="B81" s="24" t="s">
        <v>299</v>
      </c>
      <c r="C81" s="24" t="s">
        <v>76</v>
      </c>
      <c r="D81" s="24" t="s">
        <v>11</v>
      </c>
      <c r="E81" s="19" t="s">
        <v>194</v>
      </c>
      <c r="F81" s="72" t="s">
        <v>12</v>
      </c>
      <c r="G81" s="22">
        <v>65000</v>
      </c>
      <c r="H81" s="22">
        <v>4427.55</v>
      </c>
      <c r="I81" s="22">
        <v>50</v>
      </c>
      <c r="J81" s="23">
        <v>1865.5</v>
      </c>
      <c r="K81" s="23">
        <v>1976</v>
      </c>
      <c r="L81" s="13">
        <v>7888.8425000000007</v>
      </c>
      <c r="M81" s="22">
        <v>0</v>
      </c>
      <c r="N81" s="22">
        <v>0</v>
      </c>
      <c r="O81" s="22">
        <v>200</v>
      </c>
      <c r="P81" s="22">
        <v>8496.2099999999991</v>
      </c>
      <c r="Q81" s="22">
        <f t="shared" si="3"/>
        <v>24904.102500000001</v>
      </c>
      <c r="R81" s="13">
        <f t="shared" si="4"/>
        <v>40095.897499999999</v>
      </c>
    </row>
    <row r="82" spans="1:18" s="4" customFormat="1" ht="15" customHeight="1" x14ac:dyDescent="0.2">
      <c r="A82" s="10">
        <v>73</v>
      </c>
      <c r="B82" s="24" t="s">
        <v>78</v>
      </c>
      <c r="C82" s="24" t="s">
        <v>233</v>
      </c>
      <c r="D82" s="24" t="s">
        <v>11</v>
      </c>
      <c r="E82" s="25" t="s">
        <v>79</v>
      </c>
      <c r="F82" s="72" t="s">
        <v>8</v>
      </c>
      <c r="G82" s="21">
        <v>125000</v>
      </c>
      <c r="H82" s="22">
        <v>17986.060000000001</v>
      </c>
      <c r="I82" s="22">
        <v>50</v>
      </c>
      <c r="J82" s="23">
        <v>3587.5</v>
      </c>
      <c r="K82" s="23">
        <v>3800</v>
      </c>
      <c r="L82" s="13">
        <v>1112.415</v>
      </c>
      <c r="M82" s="22">
        <v>0</v>
      </c>
      <c r="N82" s="22">
        <v>0</v>
      </c>
      <c r="O82" s="22">
        <v>200</v>
      </c>
      <c r="P82" s="22">
        <v>0</v>
      </c>
      <c r="Q82" s="22">
        <f t="shared" si="3"/>
        <v>26735.975000000002</v>
      </c>
      <c r="R82" s="13">
        <f t="shared" si="4"/>
        <v>98264.024999999994</v>
      </c>
    </row>
    <row r="83" spans="1:18" s="4" customFormat="1" ht="15" customHeight="1" x14ac:dyDescent="0.2">
      <c r="A83" s="9">
        <v>74</v>
      </c>
      <c r="B83" s="19" t="s">
        <v>80</v>
      </c>
      <c r="C83" s="19" t="s">
        <v>190</v>
      </c>
      <c r="D83" s="20" t="s">
        <v>15</v>
      </c>
      <c r="E83" s="19" t="s">
        <v>79</v>
      </c>
      <c r="F83" s="71" t="s">
        <v>12</v>
      </c>
      <c r="G83" s="21">
        <v>85000</v>
      </c>
      <c r="H83" s="22">
        <v>8577.06</v>
      </c>
      <c r="I83" s="22">
        <v>90</v>
      </c>
      <c r="J83" s="23">
        <v>2439.5</v>
      </c>
      <c r="K83" s="23">
        <v>2584</v>
      </c>
      <c r="L83" s="13">
        <v>0</v>
      </c>
      <c r="M83" s="22">
        <v>0</v>
      </c>
      <c r="N83" s="22">
        <v>0</v>
      </c>
      <c r="O83" s="22">
        <v>200</v>
      </c>
      <c r="P83" s="22">
        <v>10039.310000000001</v>
      </c>
      <c r="Q83" s="22">
        <f t="shared" si="3"/>
        <v>23929.870000000003</v>
      </c>
      <c r="R83" s="13">
        <f t="shared" si="4"/>
        <v>61070.13</v>
      </c>
    </row>
    <row r="84" spans="1:18" s="4" customFormat="1" ht="15" customHeight="1" x14ac:dyDescent="0.2">
      <c r="A84" s="10">
        <v>75</v>
      </c>
      <c r="B84" s="30" t="s">
        <v>81</v>
      </c>
      <c r="C84" s="24" t="s">
        <v>82</v>
      </c>
      <c r="D84" s="24" t="s">
        <v>11</v>
      </c>
      <c r="E84" s="25" t="s">
        <v>79</v>
      </c>
      <c r="F84" s="72" t="s">
        <v>12</v>
      </c>
      <c r="G84" s="21">
        <v>55000</v>
      </c>
      <c r="H84" s="22">
        <v>2559.6799999999998</v>
      </c>
      <c r="I84" s="22">
        <v>50</v>
      </c>
      <c r="J84" s="23">
        <v>1578.5</v>
      </c>
      <c r="K84" s="23">
        <v>1672</v>
      </c>
      <c r="L84" s="13">
        <v>0</v>
      </c>
      <c r="M84" s="22">
        <v>0</v>
      </c>
      <c r="N84" s="22">
        <v>0</v>
      </c>
      <c r="O84" s="22">
        <v>200</v>
      </c>
      <c r="P84" s="22">
        <v>5000</v>
      </c>
      <c r="Q84" s="22">
        <f t="shared" si="3"/>
        <v>11060.18</v>
      </c>
      <c r="R84" s="13">
        <f t="shared" si="4"/>
        <v>43939.82</v>
      </c>
    </row>
    <row r="85" spans="1:18" s="4" customFormat="1" ht="15" customHeight="1" x14ac:dyDescent="0.2">
      <c r="A85" s="9">
        <v>76</v>
      </c>
      <c r="B85" s="24" t="s">
        <v>248</v>
      </c>
      <c r="C85" s="24" t="s">
        <v>82</v>
      </c>
      <c r="D85" s="24" t="s">
        <v>11</v>
      </c>
      <c r="E85" s="25" t="s">
        <v>79</v>
      </c>
      <c r="F85" s="72" t="s">
        <v>12</v>
      </c>
      <c r="G85" s="22">
        <v>47000</v>
      </c>
      <c r="H85" s="22">
        <v>1430.6</v>
      </c>
      <c r="I85" s="22">
        <v>50</v>
      </c>
      <c r="J85" s="23">
        <v>1348.9</v>
      </c>
      <c r="K85" s="23">
        <v>1428.8</v>
      </c>
      <c r="L85" s="13">
        <v>556.20749999999998</v>
      </c>
      <c r="M85" s="22">
        <v>0</v>
      </c>
      <c r="N85" s="22">
        <v>0</v>
      </c>
      <c r="O85" s="22">
        <v>200</v>
      </c>
      <c r="P85" s="22">
        <v>0</v>
      </c>
      <c r="Q85" s="22">
        <f t="shared" si="3"/>
        <v>5014.5074999999997</v>
      </c>
      <c r="R85" s="13">
        <f t="shared" si="4"/>
        <v>41985.4925</v>
      </c>
    </row>
    <row r="86" spans="1:18" s="4" customFormat="1" ht="15" customHeight="1" x14ac:dyDescent="0.2">
      <c r="A86" s="10">
        <v>77</v>
      </c>
      <c r="B86" s="24" t="s">
        <v>290</v>
      </c>
      <c r="C86" s="24" t="s">
        <v>49</v>
      </c>
      <c r="D86" s="24" t="s">
        <v>11</v>
      </c>
      <c r="E86" s="25" t="s">
        <v>79</v>
      </c>
      <c r="F86" s="72" t="s">
        <v>8</v>
      </c>
      <c r="G86" s="21">
        <v>45000</v>
      </c>
      <c r="H86" s="26">
        <v>1148.33</v>
      </c>
      <c r="I86" s="22">
        <v>50</v>
      </c>
      <c r="J86" s="23">
        <v>1291.5</v>
      </c>
      <c r="K86" s="23">
        <v>1368</v>
      </c>
      <c r="L86" s="13">
        <v>0</v>
      </c>
      <c r="M86" s="22">
        <v>0</v>
      </c>
      <c r="N86" s="22">
        <v>0</v>
      </c>
      <c r="O86" s="22">
        <v>200</v>
      </c>
      <c r="P86" s="22"/>
      <c r="Q86" s="22">
        <f t="shared" si="3"/>
        <v>4057.83</v>
      </c>
      <c r="R86" s="13">
        <f t="shared" si="4"/>
        <v>40942.17</v>
      </c>
    </row>
    <row r="87" spans="1:18" s="4" customFormat="1" ht="15" customHeight="1" x14ac:dyDescent="0.2">
      <c r="A87" s="9">
        <v>78</v>
      </c>
      <c r="B87" s="24" t="s">
        <v>258</v>
      </c>
      <c r="C87" s="24" t="s">
        <v>308</v>
      </c>
      <c r="D87" s="24" t="s">
        <v>11</v>
      </c>
      <c r="E87" s="25" t="s">
        <v>253</v>
      </c>
      <c r="F87" s="72" t="s">
        <v>12</v>
      </c>
      <c r="G87" s="21">
        <v>108592</v>
      </c>
      <c r="H87" s="22">
        <v>14126.49</v>
      </c>
      <c r="I87" s="22">
        <v>50</v>
      </c>
      <c r="J87" s="23">
        <v>3116.59</v>
      </c>
      <c r="K87" s="35">
        <v>3301.2</v>
      </c>
      <c r="L87" s="13">
        <v>1941.1975</v>
      </c>
      <c r="M87" s="22">
        <v>0</v>
      </c>
      <c r="N87" s="22">
        <v>0</v>
      </c>
      <c r="O87" s="22">
        <v>200</v>
      </c>
      <c r="P87" s="22">
        <v>0</v>
      </c>
      <c r="Q87" s="22">
        <f t="shared" si="3"/>
        <v>22735.477500000001</v>
      </c>
      <c r="R87" s="13">
        <f t="shared" si="4"/>
        <v>85856.522499999992</v>
      </c>
    </row>
    <row r="88" spans="1:18" s="4" customFormat="1" ht="15" customHeight="1" x14ac:dyDescent="0.2">
      <c r="A88" s="10">
        <v>79</v>
      </c>
      <c r="B88" s="24" t="s">
        <v>283</v>
      </c>
      <c r="C88" s="24" t="s">
        <v>88</v>
      </c>
      <c r="D88" s="24" t="s">
        <v>11</v>
      </c>
      <c r="E88" s="25" t="s">
        <v>84</v>
      </c>
      <c r="F88" s="72" t="s">
        <v>12</v>
      </c>
      <c r="G88" s="21">
        <v>50000</v>
      </c>
      <c r="H88" s="22">
        <v>1854</v>
      </c>
      <c r="I88" s="22">
        <v>50</v>
      </c>
      <c r="J88" s="23">
        <v>1435</v>
      </c>
      <c r="K88" s="23">
        <v>1520</v>
      </c>
      <c r="L88" s="13">
        <v>0</v>
      </c>
      <c r="M88" s="22">
        <v>0</v>
      </c>
      <c r="N88" s="22">
        <v>0</v>
      </c>
      <c r="O88" s="22">
        <v>200</v>
      </c>
      <c r="P88" s="22">
        <v>0</v>
      </c>
      <c r="Q88" s="22">
        <f t="shared" si="3"/>
        <v>5059</v>
      </c>
      <c r="R88" s="13">
        <f t="shared" si="4"/>
        <v>44941</v>
      </c>
    </row>
    <row r="89" spans="1:18" s="4" customFormat="1" ht="15" customHeight="1" x14ac:dyDescent="0.2">
      <c r="A89" s="9">
        <v>80</v>
      </c>
      <c r="B89" s="24" t="s">
        <v>284</v>
      </c>
      <c r="C89" s="24" t="s">
        <v>49</v>
      </c>
      <c r="D89" s="24" t="s">
        <v>11</v>
      </c>
      <c r="E89" s="25" t="s">
        <v>84</v>
      </c>
      <c r="F89" s="72" t="s">
        <v>8</v>
      </c>
      <c r="G89" s="21">
        <v>26000</v>
      </c>
      <c r="H89" s="22">
        <v>0</v>
      </c>
      <c r="I89" s="22">
        <v>50</v>
      </c>
      <c r="J89" s="23">
        <v>746.2</v>
      </c>
      <c r="K89" s="23">
        <v>790.4</v>
      </c>
      <c r="L89" s="13">
        <v>0</v>
      </c>
      <c r="M89" s="22">
        <v>0</v>
      </c>
      <c r="N89" s="22">
        <v>0</v>
      </c>
      <c r="O89" s="22">
        <v>200</v>
      </c>
      <c r="P89" s="22">
        <v>0</v>
      </c>
      <c r="Q89" s="22">
        <f t="shared" si="3"/>
        <v>1786.6</v>
      </c>
      <c r="R89" s="13">
        <f t="shared" si="4"/>
        <v>24213.4</v>
      </c>
    </row>
    <row r="90" spans="1:18" s="4" customFormat="1" ht="15" customHeight="1" x14ac:dyDescent="0.2">
      <c r="A90" s="10">
        <v>81</v>
      </c>
      <c r="B90" s="24" t="s">
        <v>89</v>
      </c>
      <c r="C90" s="24" t="s">
        <v>90</v>
      </c>
      <c r="D90" s="24" t="s">
        <v>11</v>
      </c>
      <c r="E90" s="25" t="s">
        <v>84</v>
      </c>
      <c r="F90" s="72" t="s">
        <v>12</v>
      </c>
      <c r="G90" s="21">
        <v>65000</v>
      </c>
      <c r="H90" s="23">
        <v>4084.46</v>
      </c>
      <c r="I90" s="22">
        <v>50</v>
      </c>
      <c r="J90" s="23">
        <v>1865.5</v>
      </c>
      <c r="K90" s="23">
        <v>1976</v>
      </c>
      <c r="L90" s="13">
        <v>0</v>
      </c>
      <c r="M90" s="22">
        <f>1715.46</f>
        <v>1715.46</v>
      </c>
      <c r="N90" s="22">
        <v>0</v>
      </c>
      <c r="O90" s="22">
        <v>0</v>
      </c>
      <c r="P90" s="22">
        <v>0</v>
      </c>
      <c r="Q90" s="22">
        <f t="shared" si="3"/>
        <v>9691.42</v>
      </c>
      <c r="R90" s="13">
        <f t="shared" si="4"/>
        <v>55308.58</v>
      </c>
    </row>
    <row r="91" spans="1:18" s="4" customFormat="1" ht="15" customHeight="1" x14ac:dyDescent="0.2">
      <c r="A91" s="9">
        <v>82</v>
      </c>
      <c r="B91" s="24" t="s">
        <v>91</v>
      </c>
      <c r="C91" s="24" t="s">
        <v>87</v>
      </c>
      <c r="D91" s="24" t="s">
        <v>11</v>
      </c>
      <c r="E91" s="25" t="s">
        <v>84</v>
      </c>
      <c r="F91" s="72" t="s">
        <v>8</v>
      </c>
      <c r="G91" s="21">
        <v>45000</v>
      </c>
      <c r="H91" s="22">
        <v>1148.33</v>
      </c>
      <c r="I91" s="22">
        <v>50</v>
      </c>
      <c r="J91" s="23">
        <v>1291.5</v>
      </c>
      <c r="K91" s="23">
        <v>1368</v>
      </c>
      <c r="L91" s="13">
        <v>0</v>
      </c>
      <c r="M91" s="22">
        <v>0</v>
      </c>
      <c r="N91" s="22">
        <v>0</v>
      </c>
      <c r="O91" s="22">
        <v>200</v>
      </c>
      <c r="P91" s="22">
        <v>32504</v>
      </c>
      <c r="Q91" s="22">
        <f t="shared" si="3"/>
        <v>36561.83</v>
      </c>
      <c r="R91" s="13">
        <f t="shared" si="4"/>
        <v>8438.1699999999983</v>
      </c>
    </row>
    <row r="92" spans="1:18" ht="15" customHeight="1" x14ac:dyDescent="0.2"/>
    <row r="93" spans="1:18" ht="15" customHeight="1" thickBot="1" x14ac:dyDescent="0.25"/>
    <row r="94" spans="1:18" ht="15" customHeight="1" x14ac:dyDescent="0.35">
      <c r="A94" s="92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4"/>
    </row>
    <row r="95" spans="1:18" ht="15" customHeight="1" x14ac:dyDescent="0.3">
      <c r="A95" s="95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7"/>
    </row>
    <row r="96" spans="1:18" ht="15" customHeight="1" x14ac:dyDescent="0.3">
      <c r="A96" s="33"/>
      <c r="B96" s="49"/>
      <c r="C96" s="49"/>
      <c r="D96" s="49"/>
      <c r="E96" s="49"/>
      <c r="F96" s="75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34"/>
    </row>
    <row r="97" spans="1:18" ht="15" customHeight="1" x14ac:dyDescent="0.25">
      <c r="A97" s="98" t="str">
        <f>+A6</f>
        <v>Nómina Personal Fijo</v>
      </c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9"/>
    </row>
    <row r="98" spans="1:18" ht="15" customHeight="1" x14ac:dyDescent="0.2">
      <c r="A98" s="100" t="str">
        <f>+A7</f>
        <v>Agosto 2024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2"/>
    </row>
    <row r="99" spans="1:18" ht="15" customHeight="1" thickBot="1" x14ac:dyDescent="0.25">
      <c r="A99" s="88" t="str">
        <f>+A8</f>
        <v>(Valores en RD$)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90"/>
    </row>
    <row r="100" spans="1:18" s="2" customFormat="1" ht="15" customHeight="1" thickBot="1" x14ac:dyDescent="0.3">
      <c r="A100" s="12" t="str">
        <f>+A9</f>
        <v>Núm.</v>
      </c>
      <c r="B100" s="12" t="str">
        <f t="shared" ref="B100:R100" si="5">+B9</f>
        <v>Nombre</v>
      </c>
      <c r="C100" s="12" t="str">
        <f t="shared" si="5"/>
        <v>Cargo</v>
      </c>
      <c r="D100" s="12" t="str">
        <f t="shared" si="5"/>
        <v>Estatus</v>
      </c>
      <c r="E100" s="12" t="str">
        <f t="shared" si="5"/>
        <v>Área</v>
      </c>
      <c r="F100" s="12" t="str">
        <f t="shared" si="5"/>
        <v>Género</v>
      </c>
      <c r="G100" s="12" t="str">
        <f t="shared" si="5"/>
        <v>Sueldo Bruto</v>
      </c>
      <c r="H100" s="12" t="str">
        <f t="shared" si="5"/>
        <v>ISR</v>
      </c>
      <c r="I100" s="12" t="str">
        <f t="shared" si="5"/>
        <v>INAVI</v>
      </c>
      <c r="J100" s="12" t="str">
        <f t="shared" si="5"/>
        <v>SVDS  2.87%</v>
      </c>
      <c r="K100" s="12" t="str">
        <f t="shared" si="5"/>
        <v>SFS  3.04%</v>
      </c>
      <c r="L100" s="12" t="str">
        <f t="shared" si="5"/>
        <v>25% Seguro Complementario</v>
      </c>
      <c r="M100" s="12" t="str">
        <f t="shared" si="5"/>
        <v>Otros Descuentos</v>
      </c>
      <c r="N100" s="12" t="str">
        <f t="shared" si="5"/>
        <v>Descuento Banco</v>
      </c>
      <c r="O100" s="12" t="str">
        <f t="shared" si="5"/>
        <v>Descuento Asociación</v>
      </c>
      <c r="P100" s="12" t="str">
        <f t="shared" si="5"/>
        <v>Descuento Cooperativa</v>
      </c>
      <c r="Q100" s="12" t="str">
        <f t="shared" si="5"/>
        <v>Total Descuento</v>
      </c>
      <c r="R100" s="12" t="str">
        <f t="shared" si="5"/>
        <v>Sueldo Neto</v>
      </c>
    </row>
    <row r="101" spans="1:18" s="4" customFormat="1" ht="15" customHeight="1" x14ac:dyDescent="0.2">
      <c r="A101" s="10">
        <v>83</v>
      </c>
      <c r="B101" s="24" t="s">
        <v>307</v>
      </c>
      <c r="C101" s="24" t="s">
        <v>306</v>
      </c>
      <c r="D101" s="24" t="s">
        <v>11</v>
      </c>
      <c r="E101" s="25" t="s">
        <v>84</v>
      </c>
      <c r="F101" s="72" t="s">
        <v>12</v>
      </c>
      <c r="G101" s="21">
        <v>45000</v>
      </c>
      <c r="H101" s="22">
        <v>1148.33</v>
      </c>
      <c r="I101" s="22">
        <v>50</v>
      </c>
      <c r="J101" s="23">
        <v>1291.5</v>
      </c>
      <c r="K101" s="23">
        <v>1368</v>
      </c>
      <c r="L101" s="13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f t="shared" ref="Q101:Q132" si="6">+SUM(H101:P101)</f>
        <v>3857.83</v>
      </c>
      <c r="R101" s="13">
        <f t="shared" ref="R101:R164" si="7">+G101-Q101</f>
        <v>41142.17</v>
      </c>
    </row>
    <row r="102" spans="1:18" s="4" customFormat="1" ht="15" customHeight="1" x14ac:dyDescent="0.2">
      <c r="A102" s="9">
        <v>84</v>
      </c>
      <c r="B102" s="24" t="s">
        <v>252</v>
      </c>
      <c r="C102" s="24" t="s">
        <v>83</v>
      </c>
      <c r="D102" s="24" t="s">
        <v>11</v>
      </c>
      <c r="E102" s="25" t="s">
        <v>253</v>
      </c>
      <c r="F102" s="72" t="s">
        <v>8</v>
      </c>
      <c r="G102" s="21">
        <v>75000</v>
      </c>
      <c r="H102" s="22">
        <v>6309.35</v>
      </c>
      <c r="I102" s="22">
        <v>50</v>
      </c>
      <c r="J102" s="23">
        <v>2152.5</v>
      </c>
      <c r="K102" s="23">
        <v>2280</v>
      </c>
      <c r="L102" s="13">
        <v>828.78250000000003</v>
      </c>
      <c r="M102" s="22">
        <v>0</v>
      </c>
      <c r="N102" s="22">
        <v>0</v>
      </c>
      <c r="O102" s="22">
        <v>0</v>
      </c>
      <c r="P102" s="22">
        <v>14109.41</v>
      </c>
      <c r="Q102" s="22">
        <f t="shared" si="6"/>
        <v>25730.0425</v>
      </c>
      <c r="R102" s="13">
        <f t="shared" si="7"/>
        <v>49269.957500000004</v>
      </c>
    </row>
    <row r="103" spans="1:18" s="4" customFormat="1" ht="15" customHeight="1" x14ac:dyDescent="0.2">
      <c r="A103" s="10">
        <v>85</v>
      </c>
      <c r="B103" s="24" t="s">
        <v>85</v>
      </c>
      <c r="C103" s="24" t="s">
        <v>86</v>
      </c>
      <c r="D103" s="24" t="s">
        <v>11</v>
      </c>
      <c r="E103" s="25" t="s">
        <v>253</v>
      </c>
      <c r="F103" s="72" t="s">
        <v>8</v>
      </c>
      <c r="G103" s="21">
        <v>65000</v>
      </c>
      <c r="H103" s="22">
        <v>4427.55</v>
      </c>
      <c r="I103" s="22">
        <v>50</v>
      </c>
      <c r="J103" s="23">
        <v>1865.5</v>
      </c>
      <c r="K103" s="23">
        <v>1976</v>
      </c>
      <c r="L103" s="13">
        <v>0</v>
      </c>
      <c r="M103" s="22">
        <v>0</v>
      </c>
      <c r="N103" s="22">
        <v>0</v>
      </c>
      <c r="O103" s="22">
        <v>200</v>
      </c>
      <c r="P103" s="22">
        <v>0</v>
      </c>
      <c r="Q103" s="22">
        <f t="shared" si="6"/>
        <v>8519.0499999999993</v>
      </c>
      <c r="R103" s="13">
        <f t="shared" si="7"/>
        <v>56480.95</v>
      </c>
    </row>
    <row r="104" spans="1:18" s="7" customFormat="1" ht="15" customHeight="1" x14ac:dyDescent="0.2">
      <c r="A104" s="9">
        <v>86</v>
      </c>
      <c r="B104" s="24" t="s">
        <v>267</v>
      </c>
      <c r="C104" s="24" t="s">
        <v>87</v>
      </c>
      <c r="D104" s="24" t="s">
        <v>11</v>
      </c>
      <c r="E104" s="25" t="s">
        <v>253</v>
      </c>
      <c r="F104" s="72" t="s">
        <v>8</v>
      </c>
      <c r="G104" s="21">
        <v>45000</v>
      </c>
      <c r="H104" s="22">
        <v>1148.33</v>
      </c>
      <c r="I104" s="22">
        <v>50</v>
      </c>
      <c r="J104" s="23">
        <v>1291.5</v>
      </c>
      <c r="K104" s="23">
        <v>1368</v>
      </c>
      <c r="L104" s="13">
        <v>556.20749999999998</v>
      </c>
      <c r="M104" s="22">
        <v>0</v>
      </c>
      <c r="N104" s="22">
        <v>0</v>
      </c>
      <c r="O104" s="22">
        <v>200</v>
      </c>
      <c r="P104" s="22">
        <v>0</v>
      </c>
      <c r="Q104" s="22">
        <f t="shared" si="6"/>
        <v>4614.0375000000004</v>
      </c>
      <c r="R104" s="13">
        <f t="shared" si="7"/>
        <v>40385.962500000001</v>
      </c>
    </row>
    <row r="105" spans="1:18" s="4" customFormat="1" ht="15" customHeight="1" x14ac:dyDescent="0.2">
      <c r="A105" s="10">
        <v>87</v>
      </c>
      <c r="B105" s="19" t="s">
        <v>174</v>
      </c>
      <c r="C105" s="19" t="s">
        <v>92</v>
      </c>
      <c r="D105" s="20" t="s">
        <v>15</v>
      </c>
      <c r="E105" s="19" t="s">
        <v>93</v>
      </c>
      <c r="F105" s="71" t="s">
        <v>8</v>
      </c>
      <c r="G105" s="21">
        <v>125000</v>
      </c>
      <c r="H105" s="22">
        <v>17986.060000000001</v>
      </c>
      <c r="I105" s="22">
        <v>50</v>
      </c>
      <c r="J105" s="23">
        <v>3587.5</v>
      </c>
      <c r="K105" s="23">
        <v>3800</v>
      </c>
      <c r="L105" s="13">
        <v>6357.6850000000004</v>
      </c>
      <c r="M105" s="22">
        <v>0</v>
      </c>
      <c r="N105" s="22">
        <v>0</v>
      </c>
      <c r="O105" s="22">
        <v>200</v>
      </c>
      <c r="P105" s="22">
        <v>11145.91</v>
      </c>
      <c r="Q105" s="22">
        <f t="shared" si="6"/>
        <v>43127.154999999999</v>
      </c>
      <c r="R105" s="13">
        <f t="shared" si="7"/>
        <v>81872.845000000001</v>
      </c>
    </row>
    <row r="106" spans="1:18" s="4" customFormat="1" ht="15" customHeight="1" x14ac:dyDescent="0.2">
      <c r="A106" s="9">
        <v>88</v>
      </c>
      <c r="B106" s="19" t="s">
        <v>188</v>
      </c>
      <c r="C106" s="19" t="s">
        <v>94</v>
      </c>
      <c r="D106" s="20" t="s">
        <v>15</v>
      </c>
      <c r="E106" s="19" t="s">
        <v>93</v>
      </c>
      <c r="F106" s="71" t="s">
        <v>12</v>
      </c>
      <c r="G106" s="21">
        <v>85000</v>
      </c>
      <c r="H106" s="22">
        <v>8577.06</v>
      </c>
      <c r="I106" s="22">
        <v>90</v>
      </c>
      <c r="J106" s="23">
        <v>2439.5</v>
      </c>
      <c r="K106" s="23">
        <v>2584</v>
      </c>
      <c r="L106" s="13">
        <v>1384.99</v>
      </c>
      <c r="M106" s="22">
        <v>0</v>
      </c>
      <c r="N106" s="22">
        <v>0</v>
      </c>
      <c r="O106" s="22">
        <v>200</v>
      </c>
      <c r="P106" s="22">
        <v>12948.47</v>
      </c>
      <c r="Q106" s="22">
        <f t="shared" si="6"/>
        <v>28224.019999999997</v>
      </c>
      <c r="R106" s="13">
        <f t="shared" si="7"/>
        <v>56775.98</v>
      </c>
    </row>
    <row r="107" spans="1:18" s="4" customFormat="1" ht="15" customHeight="1" x14ac:dyDescent="0.2">
      <c r="A107" s="10">
        <v>89</v>
      </c>
      <c r="B107" s="20" t="s">
        <v>215</v>
      </c>
      <c r="C107" s="20" t="s">
        <v>94</v>
      </c>
      <c r="D107" s="20" t="s">
        <v>11</v>
      </c>
      <c r="E107" s="19" t="s">
        <v>93</v>
      </c>
      <c r="F107" s="71" t="s">
        <v>8</v>
      </c>
      <c r="G107" s="21">
        <v>65000</v>
      </c>
      <c r="H107" s="23">
        <v>4084.46</v>
      </c>
      <c r="I107" s="22">
        <v>50</v>
      </c>
      <c r="J107" s="23">
        <v>1865.5</v>
      </c>
      <c r="K107" s="23">
        <v>1976</v>
      </c>
      <c r="L107" s="13">
        <v>0</v>
      </c>
      <c r="M107" s="22">
        <f>1715.46</f>
        <v>1715.46</v>
      </c>
      <c r="N107" s="22">
        <v>0</v>
      </c>
      <c r="O107" s="22">
        <v>200</v>
      </c>
      <c r="P107" s="22">
        <v>6556.46</v>
      </c>
      <c r="Q107" s="22">
        <f t="shared" si="6"/>
        <v>16447.88</v>
      </c>
      <c r="R107" s="13">
        <f t="shared" si="7"/>
        <v>48552.119999999995</v>
      </c>
    </row>
    <row r="108" spans="1:18" s="4" customFormat="1" ht="15" customHeight="1" x14ac:dyDescent="0.2">
      <c r="A108" s="9">
        <v>90</v>
      </c>
      <c r="B108" s="19" t="s">
        <v>95</v>
      </c>
      <c r="C108" s="19" t="s">
        <v>206</v>
      </c>
      <c r="D108" s="20" t="s">
        <v>11</v>
      </c>
      <c r="E108" s="19" t="s">
        <v>93</v>
      </c>
      <c r="F108" s="71" t="s">
        <v>8</v>
      </c>
      <c r="G108" s="21">
        <v>85000</v>
      </c>
      <c r="H108" s="22">
        <v>8577.06</v>
      </c>
      <c r="I108" s="22">
        <v>50</v>
      </c>
      <c r="J108" s="23">
        <v>2439.5</v>
      </c>
      <c r="K108" s="23">
        <v>2584</v>
      </c>
      <c r="L108" s="13">
        <v>5551.0174999999999</v>
      </c>
      <c r="M108" s="22">
        <v>0</v>
      </c>
      <c r="N108" s="22">
        <v>0</v>
      </c>
      <c r="O108" s="22">
        <v>200</v>
      </c>
      <c r="P108" s="22">
        <v>10324.27</v>
      </c>
      <c r="Q108" s="22">
        <f t="shared" si="6"/>
        <v>29725.8475</v>
      </c>
      <c r="R108" s="13">
        <f t="shared" si="7"/>
        <v>55274.152499999997</v>
      </c>
    </row>
    <row r="109" spans="1:18" s="4" customFormat="1" ht="15" customHeight="1" x14ac:dyDescent="0.2">
      <c r="A109" s="10">
        <v>91</v>
      </c>
      <c r="B109" s="19" t="s">
        <v>202</v>
      </c>
      <c r="C109" s="19" t="s">
        <v>203</v>
      </c>
      <c r="D109" s="20" t="s">
        <v>15</v>
      </c>
      <c r="E109" s="19" t="s">
        <v>196</v>
      </c>
      <c r="F109" s="71" t="s">
        <v>8</v>
      </c>
      <c r="G109" s="21">
        <v>115000</v>
      </c>
      <c r="H109" s="22">
        <v>15633.81</v>
      </c>
      <c r="I109" s="22">
        <v>170</v>
      </c>
      <c r="J109" s="23">
        <v>3300.5</v>
      </c>
      <c r="K109" s="23">
        <v>3496</v>
      </c>
      <c r="L109" s="13">
        <v>0</v>
      </c>
      <c r="M109" s="22">
        <v>0</v>
      </c>
      <c r="N109" s="22">
        <v>0</v>
      </c>
      <c r="O109" s="22">
        <v>200</v>
      </c>
      <c r="P109" s="22">
        <v>1000</v>
      </c>
      <c r="Q109" s="22">
        <f t="shared" si="6"/>
        <v>23800.309999999998</v>
      </c>
      <c r="R109" s="13">
        <f t="shared" si="7"/>
        <v>91199.69</v>
      </c>
    </row>
    <row r="110" spans="1:18" s="4" customFormat="1" ht="15" customHeight="1" x14ac:dyDescent="0.2">
      <c r="A110" s="9">
        <v>92</v>
      </c>
      <c r="B110" s="19" t="s">
        <v>173</v>
      </c>
      <c r="C110" s="19" t="s">
        <v>96</v>
      </c>
      <c r="D110" s="20" t="s">
        <v>15</v>
      </c>
      <c r="E110" s="19" t="s">
        <v>97</v>
      </c>
      <c r="F110" s="71" t="s">
        <v>8</v>
      </c>
      <c r="G110" s="21">
        <v>108592</v>
      </c>
      <c r="H110" s="22">
        <v>14126.49</v>
      </c>
      <c r="I110" s="22">
        <v>50</v>
      </c>
      <c r="J110" s="23">
        <v>3116.59</v>
      </c>
      <c r="K110" s="23">
        <v>3301.2</v>
      </c>
      <c r="L110" s="13">
        <v>15777.685000000001</v>
      </c>
      <c r="M110" s="22">
        <v>0</v>
      </c>
      <c r="N110" s="22">
        <v>0</v>
      </c>
      <c r="O110" s="22">
        <v>0</v>
      </c>
      <c r="P110" s="22">
        <v>9391.27</v>
      </c>
      <c r="Q110" s="22">
        <f t="shared" si="6"/>
        <v>45763.235000000001</v>
      </c>
      <c r="R110" s="13">
        <f t="shared" si="7"/>
        <v>62828.764999999999</v>
      </c>
    </row>
    <row r="111" spans="1:18" s="4" customFormat="1" ht="15" customHeight="1" x14ac:dyDescent="0.2">
      <c r="A111" s="10">
        <v>93</v>
      </c>
      <c r="B111" s="19" t="s">
        <v>191</v>
      </c>
      <c r="C111" s="19" t="s">
        <v>23</v>
      </c>
      <c r="D111" s="20" t="s">
        <v>15</v>
      </c>
      <c r="E111" s="19" t="s">
        <v>97</v>
      </c>
      <c r="F111" s="71" t="s">
        <v>12</v>
      </c>
      <c r="G111" s="21">
        <v>70000</v>
      </c>
      <c r="H111" s="23">
        <v>5025.3599999999997</v>
      </c>
      <c r="I111" s="22">
        <v>50</v>
      </c>
      <c r="J111" s="23">
        <v>2009</v>
      </c>
      <c r="K111" s="23">
        <v>2128</v>
      </c>
      <c r="L111" s="13">
        <v>5005.8675000000003</v>
      </c>
      <c r="M111" s="22">
        <f>1715.46</f>
        <v>1715.46</v>
      </c>
      <c r="N111" s="22">
        <v>0</v>
      </c>
      <c r="O111" s="22">
        <v>0</v>
      </c>
      <c r="P111" s="22">
        <v>0</v>
      </c>
      <c r="Q111" s="22">
        <f t="shared" si="6"/>
        <v>15933.6875</v>
      </c>
      <c r="R111" s="13">
        <f t="shared" si="7"/>
        <v>54066.3125</v>
      </c>
    </row>
    <row r="112" spans="1:18" s="4" customFormat="1" ht="15" customHeight="1" x14ac:dyDescent="0.2">
      <c r="A112" s="9">
        <v>94</v>
      </c>
      <c r="B112" s="24" t="s">
        <v>285</v>
      </c>
      <c r="C112" s="24" t="s">
        <v>100</v>
      </c>
      <c r="D112" s="24" t="s">
        <v>11</v>
      </c>
      <c r="E112" s="25" t="s">
        <v>97</v>
      </c>
      <c r="F112" s="72" t="s">
        <v>12</v>
      </c>
      <c r="G112" s="21">
        <v>60000</v>
      </c>
      <c r="H112" s="22">
        <v>3486.65</v>
      </c>
      <c r="I112" s="22">
        <v>170</v>
      </c>
      <c r="J112" s="23">
        <v>1722</v>
      </c>
      <c r="K112" s="23">
        <v>1824</v>
      </c>
      <c r="L112" s="13">
        <v>0</v>
      </c>
      <c r="M112" s="22">
        <v>0</v>
      </c>
      <c r="N112" s="22">
        <v>0</v>
      </c>
      <c r="O112" s="22">
        <v>200</v>
      </c>
      <c r="P112" s="22">
        <v>30845.72</v>
      </c>
      <c r="Q112" s="22">
        <f t="shared" si="6"/>
        <v>38248.370000000003</v>
      </c>
      <c r="R112" s="13">
        <f t="shared" si="7"/>
        <v>21751.629999999997</v>
      </c>
    </row>
    <row r="113" spans="1:18" s="4" customFormat="1" ht="15" customHeight="1" x14ac:dyDescent="0.2">
      <c r="A113" s="10">
        <v>95</v>
      </c>
      <c r="B113" s="24" t="s">
        <v>102</v>
      </c>
      <c r="C113" s="24" t="s">
        <v>100</v>
      </c>
      <c r="D113" s="24" t="s">
        <v>11</v>
      </c>
      <c r="E113" s="25" t="s">
        <v>97</v>
      </c>
      <c r="F113" s="72" t="s">
        <v>12</v>
      </c>
      <c r="G113" s="21">
        <v>60000</v>
      </c>
      <c r="H113" s="22">
        <v>3486.65</v>
      </c>
      <c r="I113" s="22">
        <v>50</v>
      </c>
      <c r="J113" s="23">
        <v>1722</v>
      </c>
      <c r="K113" s="23">
        <v>1824</v>
      </c>
      <c r="L113" s="13">
        <v>0</v>
      </c>
      <c r="M113" s="22">
        <v>0</v>
      </c>
      <c r="N113" s="22">
        <v>0</v>
      </c>
      <c r="O113" s="22">
        <v>200</v>
      </c>
      <c r="P113" s="22">
        <v>25000</v>
      </c>
      <c r="Q113" s="22">
        <f t="shared" si="6"/>
        <v>32282.65</v>
      </c>
      <c r="R113" s="13">
        <f t="shared" si="7"/>
        <v>27717.35</v>
      </c>
    </row>
    <row r="114" spans="1:18" s="4" customFormat="1" ht="15" customHeight="1" x14ac:dyDescent="0.2">
      <c r="A114" s="9">
        <v>96</v>
      </c>
      <c r="B114" s="19" t="s">
        <v>98</v>
      </c>
      <c r="C114" s="19" t="s">
        <v>19</v>
      </c>
      <c r="D114" s="20" t="s">
        <v>15</v>
      </c>
      <c r="E114" s="20" t="s">
        <v>196</v>
      </c>
      <c r="F114" s="71" t="s">
        <v>12</v>
      </c>
      <c r="G114" s="21">
        <v>55000</v>
      </c>
      <c r="H114" s="29">
        <v>2302.36</v>
      </c>
      <c r="I114" s="22">
        <v>130</v>
      </c>
      <c r="J114" s="23">
        <v>1578.5</v>
      </c>
      <c r="K114" s="23">
        <v>1672</v>
      </c>
      <c r="L114" s="13">
        <v>2224.83</v>
      </c>
      <c r="M114" s="22">
        <f>1715.46</f>
        <v>1715.46</v>
      </c>
      <c r="N114" s="22">
        <v>0</v>
      </c>
      <c r="O114" s="22">
        <v>0</v>
      </c>
      <c r="P114" s="22">
        <v>1000</v>
      </c>
      <c r="Q114" s="22">
        <f t="shared" si="6"/>
        <v>10623.150000000001</v>
      </c>
      <c r="R114" s="13">
        <f t="shared" si="7"/>
        <v>44376.85</v>
      </c>
    </row>
    <row r="115" spans="1:18" s="4" customFormat="1" ht="15" customHeight="1" x14ac:dyDescent="0.2">
      <c r="A115" s="10">
        <v>97</v>
      </c>
      <c r="B115" s="28" t="s">
        <v>225</v>
      </c>
      <c r="C115" s="20" t="s">
        <v>226</v>
      </c>
      <c r="D115" s="20" t="s">
        <v>11</v>
      </c>
      <c r="E115" s="19" t="s">
        <v>196</v>
      </c>
      <c r="F115" s="71" t="s">
        <v>8</v>
      </c>
      <c r="G115" s="21">
        <v>60000</v>
      </c>
      <c r="H115" s="22">
        <v>3486.65</v>
      </c>
      <c r="I115" s="22">
        <v>50</v>
      </c>
      <c r="J115" s="23">
        <v>1722</v>
      </c>
      <c r="K115" s="23">
        <v>1824</v>
      </c>
      <c r="L115" s="13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f t="shared" si="6"/>
        <v>7082.65</v>
      </c>
      <c r="R115" s="13">
        <f t="shared" si="7"/>
        <v>52917.35</v>
      </c>
    </row>
    <row r="116" spans="1:18" s="4" customFormat="1" ht="15" customHeight="1" x14ac:dyDescent="0.2">
      <c r="A116" s="9">
        <v>98</v>
      </c>
      <c r="B116" s="30" t="s">
        <v>99</v>
      </c>
      <c r="C116" s="24" t="s">
        <v>226</v>
      </c>
      <c r="D116" s="24" t="s">
        <v>11</v>
      </c>
      <c r="E116" s="25" t="s">
        <v>196</v>
      </c>
      <c r="F116" s="72" t="s">
        <v>8</v>
      </c>
      <c r="G116" s="21">
        <v>60000</v>
      </c>
      <c r="H116" s="22">
        <v>3486.65</v>
      </c>
      <c r="I116" s="22">
        <v>50</v>
      </c>
      <c r="J116" s="23">
        <v>1722</v>
      </c>
      <c r="K116" s="23">
        <v>1824</v>
      </c>
      <c r="L116" s="13">
        <v>1657.5650000000001</v>
      </c>
      <c r="M116" s="22">
        <v>0</v>
      </c>
      <c r="N116" s="22">
        <v>0</v>
      </c>
      <c r="O116" s="22">
        <v>0</v>
      </c>
      <c r="P116" s="22">
        <v>23726.799999999999</v>
      </c>
      <c r="Q116" s="22">
        <f t="shared" si="6"/>
        <v>32467.014999999999</v>
      </c>
      <c r="R116" s="13">
        <f t="shared" si="7"/>
        <v>27532.985000000001</v>
      </c>
    </row>
    <row r="117" spans="1:18" s="4" customFormat="1" ht="15" customHeight="1" x14ac:dyDescent="0.2">
      <c r="A117" s="10">
        <v>99</v>
      </c>
      <c r="B117" s="24" t="s">
        <v>234</v>
      </c>
      <c r="C117" s="24" t="s">
        <v>100</v>
      </c>
      <c r="D117" s="24" t="s">
        <v>11</v>
      </c>
      <c r="E117" s="25" t="s">
        <v>196</v>
      </c>
      <c r="F117" s="72" t="s">
        <v>12</v>
      </c>
      <c r="G117" s="21">
        <v>73000</v>
      </c>
      <c r="H117" s="26">
        <v>5932.99</v>
      </c>
      <c r="I117" s="22">
        <v>50</v>
      </c>
      <c r="J117" s="23">
        <v>2095.1</v>
      </c>
      <c r="K117" s="23">
        <v>2219.1999999999998</v>
      </c>
      <c r="L117" s="13">
        <v>828.78250000000003</v>
      </c>
      <c r="M117" s="22">
        <v>0</v>
      </c>
      <c r="N117" s="22">
        <v>0</v>
      </c>
      <c r="O117" s="22">
        <v>0</v>
      </c>
      <c r="P117" s="22">
        <v>0</v>
      </c>
      <c r="Q117" s="22">
        <f t="shared" si="6"/>
        <v>11126.0725</v>
      </c>
      <c r="R117" s="13">
        <f t="shared" si="7"/>
        <v>61873.927499999998</v>
      </c>
    </row>
    <row r="118" spans="1:18" s="4" customFormat="1" ht="15" customHeight="1" x14ac:dyDescent="0.2">
      <c r="A118" s="9">
        <v>100</v>
      </c>
      <c r="B118" s="24" t="s">
        <v>265</v>
      </c>
      <c r="C118" s="24" t="s">
        <v>101</v>
      </c>
      <c r="D118" s="24" t="s">
        <v>11</v>
      </c>
      <c r="E118" s="25" t="s">
        <v>196</v>
      </c>
      <c r="F118" s="72" t="s">
        <v>12</v>
      </c>
      <c r="G118" s="21">
        <v>60000</v>
      </c>
      <c r="H118" s="22">
        <v>3486.65</v>
      </c>
      <c r="I118" s="22">
        <v>50</v>
      </c>
      <c r="J118" s="23">
        <v>1722</v>
      </c>
      <c r="K118" s="23">
        <v>1824</v>
      </c>
      <c r="L118" s="13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f t="shared" si="6"/>
        <v>7082.65</v>
      </c>
      <c r="R118" s="13">
        <f t="shared" si="7"/>
        <v>52917.35</v>
      </c>
    </row>
    <row r="119" spans="1:18" s="4" customFormat="1" ht="15" customHeight="1" x14ac:dyDescent="0.2">
      <c r="A119" s="10">
        <v>101</v>
      </c>
      <c r="B119" s="24" t="s">
        <v>266</v>
      </c>
      <c r="C119" s="24" t="s">
        <v>101</v>
      </c>
      <c r="D119" s="24" t="s">
        <v>11</v>
      </c>
      <c r="E119" s="25" t="s">
        <v>196</v>
      </c>
      <c r="F119" s="72" t="s">
        <v>12</v>
      </c>
      <c r="G119" s="21">
        <v>60000</v>
      </c>
      <c r="H119" s="22">
        <v>3486.65</v>
      </c>
      <c r="I119" s="22">
        <v>50</v>
      </c>
      <c r="J119" s="23">
        <v>1722</v>
      </c>
      <c r="K119" s="23">
        <v>1824</v>
      </c>
      <c r="L119" s="13">
        <v>2213.7725</v>
      </c>
      <c r="M119" s="22">
        <v>0</v>
      </c>
      <c r="N119" s="22">
        <v>0</v>
      </c>
      <c r="O119" s="22">
        <v>0</v>
      </c>
      <c r="P119" s="22">
        <v>0</v>
      </c>
      <c r="Q119" s="22">
        <f t="shared" si="6"/>
        <v>9296.4225000000006</v>
      </c>
      <c r="R119" s="13">
        <f t="shared" si="7"/>
        <v>50703.577499999999</v>
      </c>
    </row>
    <row r="120" spans="1:18" s="4" customFormat="1" ht="15" customHeight="1" x14ac:dyDescent="0.2">
      <c r="A120" s="9">
        <v>102</v>
      </c>
      <c r="B120" s="19" t="s">
        <v>168</v>
      </c>
      <c r="C120" s="19" t="s">
        <v>103</v>
      </c>
      <c r="D120" s="20" t="s">
        <v>15</v>
      </c>
      <c r="E120" s="19" t="s">
        <v>104</v>
      </c>
      <c r="F120" s="71" t="s">
        <v>12</v>
      </c>
      <c r="G120" s="21">
        <v>125000</v>
      </c>
      <c r="H120" s="22">
        <v>17986.060000000001</v>
      </c>
      <c r="I120" s="22">
        <v>50</v>
      </c>
      <c r="J120" s="23">
        <v>3587.5</v>
      </c>
      <c r="K120" s="23">
        <v>3800</v>
      </c>
      <c r="L120" s="13">
        <v>0</v>
      </c>
      <c r="M120" s="22">
        <v>0</v>
      </c>
      <c r="N120" s="22">
        <v>0</v>
      </c>
      <c r="O120" s="22">
        <v>200</v>
      </c>
      <c r="P120" s="22">
        <v>0</v>
      </c>
      <c r="Q120" s="22">
        <f t="shared" si="6"/>
        <v>25623.56</v>
      </c>
      <c r="R120" s="13">
        <f t="shared" si="7"/>
        <v>99376.44</v>
      </c>
    </row>
    <row r="121" spans="1:18" s="4" customFormat="1" ht="15" customHeight="1" x14ac:dyDescent="0.2">
      <c r="A121" s="10">
        <v>103</v>
      </c>
      <c r="B121" s="19" t="s">
        <v>110</v>
      </c>
      <c r="C121" s="19" t="s">
        <v>31</v>
      </c>
      <c r="D121" s="18" t="s">
        <v>15</v>
      </c>
      <c r="E121" s="19" t="s">
        <v>104</v>
      </c>
      <c r="F121" s="70" t="s">
        <v>8</v>
      </c>
      <c r="G121" s="21">
        <v>70000</v>
      </c>
      <c r="H121" s="29">
        <v>5368.45</v>
      </c>
      <c r="I121" s="22">
        <v>90</v>
      </c>
      <c r="J121" s="23">
        <v>2009</v>
      </c>
      <c r="K121" s="23">
        <v>2128</v>
      </c>
      <c r="L121" s="13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f t="shared" si="6"/>
        <v>9595.4500000000007</v>
      </c>
      <c r="R121" s="13">
        <f t="shared" si="7"/>
        <v>60404.55</v>
      </c>
    </row>
    <row r="122" spans="1:18" s="4" customFormat="1" ht="15" customHeight="1" x14ac:dyDescent="0.2">
      <c r="A122" s="9">
        <v>104</v>
      </c>
      <c r="B122" s="24" t="s">
        <v>39</v>
      </c>
      <c r="C122" s="24" t="s">
        <v>31</v>
      </c>
      <c r="D122" s="24" t="s">
        <v>11</v>
      </c>
      <c r="E122" s="25" t="s">
        <v>104</v>
      </c>
      <c r="F122" s="72" t="s">
        <v>8</v>
      </c>
      <c r="G122" s="21">
        <v>85000</v>
      </c>
      <c r="H122" s="23">
        <v>8148.2</v>
      </c>
      <c r="I122" s="22">
        <v>50</v>
      </c>
      <c r="J122" s="23">
        <v>2439.5</v>
      </c>
      <c r="K122" s="23">
        <v>2584</v>
      </c>
      <c r="L122" s="13">
        <v>0</v>
      </c>
      <c r="M122" s="22">
        <f>1715.46</f>
        <v>1715.46</v>
      </c>
      <c r="N122" s="22">
        <v>0</v>
      </c>
      <c r="O122" s="22">
        <v>200</v>
      </c>
      <c r="P122" s="22">
        <v>0</v>
      </c>
      <c r="Q122" s="22">
        <f t="shared" si="6"/>
        <v>15137.16</v>
      </c>
      <c r="R122" s="13">
        <f t="shared" si="7"/>
        <v>69862.84</v>
      </c>
    </row>
    <row r="123" spans="1:18" s="4" customFormat="1" ht="15" customHeight="1" x14ac:dyDescent="0.2">
      <c r="A123" s="10">
        <v>105</v>
      </c>
      <c r="B123" s="24" t="s">
        <v>264</v>
      </c>
      <c r="C123" s="24" t="s">
        <v>31</v>
      </c>
      <c r="D123" s="24" t="s">
        <v>11</v>
      </c>
      <c r="E123" s="25" t="s">
        <v>104</v>
      </c>
      <c r="F123" s="72" t="s">
        <v>12</v>
      </c>
      <c r="G123" s="21">
        <v>65000</v>
      </c>
      <c r="H123" s="22">
        <v>4427.55</v>
      </c>
      <c r="I123" s="22">
        <v>50</v>
      </c>
      <c r="J123" s="23">
        <v>1865.5</v>
      </c>
      <c r="K123" s="23">
        <v>1976</v>
      </c>
      <c r="L123" s="13">
        <v>0</v>
      </c>
      <c r="M123" s="22">
        <v>0</v>
      </c>
      <c r="N123" s="22">
        <v>0</v>
      </c>
      <c r="O123" s="22">
        <v>200</v>
      </c>
      <c r="P123" s="22">
        <v>8418.73</v>
      </c>
      <c r="Q123" s="22">
        <f t="shared" si="6"/>
        <v>16937.78</v>
      </c>
      <c r="R123" s="13">
        <f t="shared" si="7"/>
        <v>48062.22</v>
      </c>
    </row>
    <row r="124" spans="1:18" s="4" customFormat="1" ht="15" customHeight="1" x14ac:dyDescent="0.2">
      <c r="A124" s="9">
        <v>106</v>
      </c>
      <c r="B124" s="24" t="s">
        <v>282</v>
      </c>
      <c r="C124" s="24" t="s">
        <v>49</v>
      </c>
      <c r="D124" s="24" t="s">
        <v>11</v>
      </c>
      <c r="E124" s="25" t="s">
        <v>104</v>
      </c>
      <c r="F124" s="72" t="s">
        <v>12</v>
      </c>
      <c r="G124" s="21">
        <v>32000</v>
      </c>
      <c r="H124" s="22">
        <v>0</v>
      </c>
      <c r="I124" s="22">
        <v>50</v>
      </c>
      <c r="J124" s="23">
        <v>918.4</v>
      </c>
      <c r="K124" s="23">
        <v>972.8</v>
      </c>
      <c r="L124" s="13">
        <v>556.20749999999998</v>
      </c>
      <c r="M124" s="22">
        <v>0</v>
      </c>
      <c r="N124" s="22">
        <v>0</v>
      </c>
      <c r="O124" s="22">
        <v>0</v>
      </c>
      <c r="P124" s="22">
        <v>500</v>
      </c>
      <c r="Q124" s="22">
        <f t="shared" si="6"/>
        <v>2997.4074999999998</v>
      </c>
      <c r="R124" s="13">
        <f t="shared" si="7"/>
        <v>29002.592499999999</v>
      </c>
    </row>
    <row r="125" spans="1:18" s="4" customFormat="1" ht="15" customHeight="1" x14ac:dyDescent="0.2">
      <c r="A125" s="10">
        <v>107</v>
      </c>
      <c r="B125" s="24" t="s">
        <v>105</v>
      </c>
      <c r="C125" s="24" t="s">
        <v>31</v>
      </c>
      <c r="D125" s="24" t="s">
        <v>11</v>
      </c>
      <c r="E125" s="25" t="s">
        <v>104</v>
      </c>
      <c r="F125" s="72" t="s">
        <v>12</v>
      </c>
      <c r="G125" s="22">
        <v>65000</v>
      </c>
      <c r="H125" s="22">
        <v>4427.55</v>
      </c>
      <c r="I125" s="22">
        <v>50</v>
      </c>
      <c r="J125" s="23">
        <v>1865.5</v>
      </c>
      <c r="K125" s="23">
        <v>1976</v>
      </c>
      <c r="L125" s="13">
        <v>1657.5650000000001</v>
      </c>
      <c r="M125" s="22">
        <v>0</v>
      </c>
      <c r="N125" s="22">
        <v>0</v>
      </c>
      <c r="O125" s="22">
        <v>200</v>
      </c>
      <c r="P125" s="22">
        <v>5000</v>
      </c>
      <c r="Q125" s="22">
        <f t="shared" si="6"/>
        <v>15176.615</v>
      </c>
      <c r="R125" s="13">
        <f t="shared" si="7"/>
        <v>49823.385000000002</v>
      </c>
    </row>
    <row r="126" spans="1:18" s="4" customFormat="1" ht="15" customHeight="1" x14ac:dyDescent="0.2">
      <c r="A126" s="9">
        <v>108</v>
      </c>
      <c r="B126" s="25" t="s">
        <v>303</v>
      </c>
      <c r="C126" s="25" t="s">
        <v>19</v>
      </c>
      <c r="D126" s="24" t="s">
        <v>11</v>
      </c>
      <c r="E126" s="25" t="s">
        <v>104</v>
      </c>
      <c r="F126" s="72" t="s">
        <v>12</v>
      </c>
      <c r="G126" s="22">
        <v>55000</v>
      </c>
      <c r="H126" s="22">
        <v>2559.6799999999998</v>
      </c>
      <c r="I126" s="22">
        <v>50</v>
      </c>
      <c r="J126" s="23">
        <v>1578.5</v>
      </c>
      <c r="K126" s="23">
        <v>1672</v>
      </c>
      <c r="L126" s="13">
        <v>828.78250000000003</v>
      </c>
      <c r="M126" s="22">
        <v>0</v>
      </c>
      <c r="N126" s="22">
        <v>0</v>
      </c>
      <c r="O126" s="22">
        <v>200</v>
      </c>
      <c r="P126" s="22">
        <v>0</v>
      </c>
      <c r="Q126" s="22">
        <f t="shared" si="6"/>
        <v>6888.9625000000005</v>
      </c>
      <c r="R126" s="13">
        <f t="shared" si="7"/>
        <v>48111.037499999999</v>
      </c>
    </row>
    <row r="127" spans="1:18" s="4" customFormat="1" ht="15" customHeight="1" x14ac:dyDescent="0.2">
      <c r="A127" s="10">
        <v>109</v>
      </c>
      <c r="B127" s="19" t="s">
        <v>193</v>
      </c>
      <c r="C127" s="19" t="s">
        <v>292</v>
      </c>
      <c r="D127" s="20" t="s">
        <v>15</v>
      </c>
      <c r="E127" s="19" t="s">
        <v>107</v>
      </c>
      <c r="F127" s="71" t="s">
        <v>8</v>
      </c>
      <c r="G127" s="21">
        <v>138592</v>
      </c>
      <c r="H127" s="26">
        <v>21183.24</v>
      </c>
      <c r="I127" s="22">
        <v>90</v>
      </c>
      <c r="J127" s="23">
        <v>3977.59</v>
      </c>
      <c r="K127" s="23">
        <v>4213.2</v>
      </c>
      <c r="L127" s="13">
        <v>1668.6224999999999</v>
      </c>
      <c r="M127" s="22">
        <v>0</v>
      </c>
      <c r="N127" s="22">
        <v>0</v>
      </c>
      <c r="O127" s="22">
        <v>200</v>
      </c>
      <c r="P127" s="22">
        <v>5565.82</v>
      </c>
      <c r="Q127" s="22">
        <f t="shared" si="6"/>
        <v>36898.472500000003</v>
      </c>
      <c r="R127" s="13">
        <f t="shared" si="7"/>
        <v>101693.5275</v>
      </c>
    </row>
    <row r="128" spans="1:18" s="4" customFormat="1" ht="15" customHeight="1" x14ac:dyDescent="0.2">
      <c r="A128" s="9">
        <v>110</v>
      </c>
      <c r="B128" s="19" t="s">
        <v>106</v>
      </c>
      <c r="C128" s="19" t="s">
        <v>175</v>
      </c>
      <c r="D128" s="20" t="s">
        <v>15</v>
      </c>
      <c r="E128" s="19" t="s">
        <v>107</v>
      </c>
      <c r="F128" s="71" t="s">
        <v>8</v>
      </c>
      <c r="G128" s="21">
        <v>85000</v>
      </c>
      <c r="H128" s="22">
        <v>8577.06</v>
      </c>
      <c r="I128" s="22">
        <v>90</v>
      </c>
      <c r="J128" s="23">
        <v>2439.5</v>
      </c>
      <c r="K128" s="23">
        <v>2584</v>
      </c>
      <c r="L128" s="13">
        <v>5812.5349999999999</v>
      </c>
      <c r="M128" s="22">
        <v>0</v>
      </c>
      <c r="N128" s="22">
        <v>0</v>
      </c>
      <c r="O128" s="22">
        <v>200</v>
      </c>
      <c r="P128" s="22">
        <v>19806.400000000001</v>
      </c>
      <c r="Q128" s="22">
        <f t="shared" si="6"/>
        <v>39509.495000000003</v>
      </c>
      <c r="R128" s="13">
        <f t="shared" si="7"/>
        <v>45490.504999999997</v>
      </c>
    </row>
    <row r="129" spans="1:18" s="4" customFormat="1" ht="15" customHeight="1" x14ac:dyDescent="0.2">
      <c r="A129" s="10">
        <v>111</v>
      </c>
      <c r="B129" s="19" t="s">
        <v>184</v>
      </c>
      <c r="C129" s="19" t="s">
        <v>175</v>
      </c>
      <c r="D129" s="20" t="s">
        <v>15</v>
      </c>
      <c r="E129" s="19" t="s">
        <v>107</v>
      </c>
      <c r="F129" s="71" t="s">
        <v>12</v>
      </c>
      <c r="G129" s="21">
        <v>65000</v>
      </c>
      <c r="H129" s="23">
        <v>3741.37</v>
      </c>
      <c r="I129" s="22">
        <v>90</v>
      </c>
      <c r="J129" s="23">
        <v>1865.5</v>
      </c>
      <c r="K129" s="23">
        <v>1976</v>
      </c>
      <c r="L129" s="13">
        <v>3882.395</v>
      </c>
      <c r="M129" s="22">
        <f>(1715.46*2)</f>
        <v>3430.92</v>
      </c>
      <c r="N129" s="22">
        <v>0</v>
      </c>
      <c r="O129" s="22">
        <v>200</v>
      </c>
      <c r="P129" s="22">
        <v>6693.9</v>
      </c>
      <c r="Q129" s="22">
        <f t="shared" si="6"/>
        <v>21880.084999999999</v>
      </c>
      <c r="R129" s="13">
        <f t="shared" si="7"/>
        <v>43119.915000000001</v>
      </c>
    </row>
    <row r="130" spans="1:18" s="4" customFormat="1" ht="15" customHeight="1" x14ac:dyDescent="0.2">
      <c r="A130" s="9">
        <v>112</v>
      </c>
      <c r="B130" s="19" t="s">
        <v>198</v>
      </c>
      <c r="C130" s="19" t="s">
        <v>175</v>
      </c>
      <c r="D130" s="20" t="s">
        <v>15</v>
      </c>
      <c r="E130" s="19" t="s">
        <v>107</v>
      </c>
      <c r="F130" s="71" t="s">
        <v>8</v>
      </c>
      <c r="G130" s="21">
        <v>85000</v>
      </c>
      <c r="H130" s="22">
        <v>8577.06</v>
      </c>
      <c r="I130" s="22">
        <v>90</v>
      </c>
      <c r="J130" s="23">
        <v>2439.5</v>
      </c>
      <c r="K130" s="23">
        <v>2584</v>
      </c>
      <c r="L130" s="13">
        <v>4449.66</v>
      </c>
      <c r="M130" s="22">
        <v>0</v>
      </c>
      <c r="N130" s="22">
        <v>0</v>
      </c>
      <c r="O130" s="22">
        <v>0</v>
      </c>
      <c r="P130" s="22">
        <v>1000</v>
      </c>
      <c r="Q130" s="22">
        <f t="shared" si="6"/>
        <v>19140.22</v>
      </c>
      <c r="R130" s="13">
        <f t="shared" si="7"/>
        <v>65859.78</v>
      </c>
    </row>
    <row r="131" spans="1:18" s="4" customFormat="1" ht="15" customHeight="1" x14ac:dyDescent="0.2">
      <c r="A131" s="10">
        <v>113</v>
      </c>
      <c r="B131" s="19" t="s">
        <v>177</v>
      </c>
      <c r="C131" s="19" t="s">
        <v>178</v>
      </c>
      <c r="D131" s="20" t="s">
        <v>15</v>
      </c>
      <c r="E131" s="19" t="s">
        <v>171</v>
      </c>
      <c r="F131" s="71" t="s">
        <v>8</v>
      </c>
      <c r="G131" s="21">
        <v>115000</v>
      </c>
      <c r="H131" s="23">
        <v>15204.95</v>
      </c>
      <c r="I131" s="22">
        <v>130</v>
      </c>
      <c r="J131" s="23">
        <v>3300.5</v>
      </c>
      <c r="K131" s="23">
        <v>3496</v>
      </c>
      <c r="L131" s="13">
        <v>1668.6224999999999</v>
      </c>
      <c r="M131" s="22">
        <f>1715.46</f>
        <v>1715.46</v>
      </c>
      <c r="N131" s="22">
        <v>0</v>
      </c>
      <c r="O131" s="22">
        <v>0</v>
      </c>
      <c r="P131" s="22">
        <v>5500</v>
      </c>
      <c r="Q131" s="22">
        <f t="shared" si="6"/>
        <v>31015.532500000001</v>
      </c>
      <c r="R131" s="13">
        <f t="shared" si="7"/>
        <v>83984.467499999999</v>
      </c>
    </row>
    <row r="132" spans="1:18" s="4" customFormat="1" ht="15" customHeight="1" x14ac:dyDescent="0.2">
      <c r="A132" s="9">
        <v>114</v>
      </c>
      <c r="B132" s="19" t="s">
        <v>170</v>
      </c>
      <c r="C132" s="19" t="s">
        <v>18</v>
      </c>
      <c r="D132" s="20" t="s">
        <v>15</v>
      </c>
      <c r="E132" s="19" t="s">
        <v>171</v>
      </c>
      <c r="F132" s="71" t="s">
        <v>12</v>
      </c>
      <c r="G132" s="21">
        <v>85000</v>
      </c>
      <c r="H132" s="22">
        <v>8577.06</v>
      </c>
      <c r="I132" s="22">
        <v>50</v>
      </c>
      <c r="J132" s="23">
        <v>2439.5</v>
      </c>
      <c r="K132" s="23">
        <v>2584</v>
      </c>
      <c r="L132" s="13">
        <v>7758.1875</v>
      </c>
      <c r="M132" s="22">
        <v>0</v>
      </c>
      <c r="N132" s="22">
        <v>0</v>
      </c>
      <c r="O132" s="22">
        <v>200</v>
      </c>
      <c r="P132" s="22">
        <v>3000</v>
      </c>
      <c r="Q132" s="22">
        <f t="shared" si="6"/>
        <v>24608.747499999998</v>
      </c>
      <c r="R132" s="13">
        <f t="shared" si="7"/>
        <v>60391.252500000002</v>
      </c>
    </row>
    <row r="133" spans="1:18" s="4" customFormat="1" ht="15" customHeight="1" x14ac:dyDescent="0.2">
      <c r="A133" s="10">
        <v>115</v>
      </c>
      <c r="B133" s="20" t="s">
        <v>216</v>
      </c>
      <c r="C133" s="20" t="s">
        <v>37</v>
      </c>
      <c r="D133" s="20" t="s">
        <v>15</v>
      </c>
      <c r="E133" s="19" t="s">
        <v>171</v>
      </c>
      <c r="F133" s="71" t="s">
        <v>12</v>
      </c>
      <c r="G133" s="21">
        <v>75000</v>
      </c>
      <c r="H133" s="22">
        <v>6309.35</v>
      </c>
      <c r="I133" s="22">
        <v>50</v>
      </c>
      <c r="J133" s="23">
        <v>2152.5</v>
      </c>
      <c r="K133" s="23">
        <v>2280</v>
      </c>
      <c r="L133" s="13">
        <v>1384.99</v>
      </c>
      <c r="M133" s="22">
        <v>0</v>
      </c>
      <c r="N133" s="22">
        <v>0</v>
      </c>
      <c r="O133" s="22">
        <v>200</v>
      </c>
      <c r="P133" s="22">
        <v>11707.61</v>
      </c>
      <c r="Q133" s="22">
        <f t="shared" ref="Q133:Q164" si="8">+SUM(H133:P133)</f>
        <v>24084.45</v>
      </c>
      <c r="R133" s="13">
        <f t="shared" si="7"/>
        <v>50915.55</v>
      </c>
    </row>
    <row r="134" spans="1:18" s="4" customFormat="1" ht="15" customHeight="1" x14ac:dyDescent="0.2">
      <c r="A134" s="9">
        <v>116</v>
      </c>
      <c r="B134" s="30" t="s">
        <v>38</v>
      </c>
      <c r="C134" s="24" t="s">
        <v>293</v>
      </c>
      <c r="D134" s="24" t="s">
        <v>11</v>
      </c>
      <c r="E134" s="19" t="s">
        <v>171</v>
      </c>
      <c r="F134" s="72" t="s">
        <v>12</v>
      </c>
      <c r="G134" s="21">
        <v>65000</v>
      </c>
      <c r="H134" s="22">
        <v>4427.55</v>
      </c>
      <c r="I134" s="22">
        <v>50</v>
      </c>
      <c r="J134" s="23">
        <v>1865.5</v>
      </c>
      <c r="K134" s="23">
        <v>1976</v>
      </c>
      <c r="L134" s="13">
        <v>2486.3474999999999</v>
      </c>
      <c r="M134" s="22">
        <v>0</v>
      </c>
      <c r="N134" s="22">
        <v>0</v>
      </c>
      <c r="O134" s="22">
        <v>200</v>
      </c>
      <c r="P134" s="22">
        <v>5413.15</v>
      </c>
      <c r="Q134" s="22">
        <f t="shared" si="8"/>
        <v>16418.547500000001</v>
      </c>
      <c r="R134" s="13">
        <f t="shared" si="7"/>
        <v>48581.452499999999</v>
      </c>
    </row>
    <row r="135" spans="1:18" s="4" customFormat="1" ht="15" customHeight="1" x14ac:dyDescent="0.2">
      <c r="A135" s="10">
        <v>117</v>
      </c>
      <c r="B135" s="25" t="s">
        <v>165</v>
      </c>
      <c r="C135" s="25" t="s">
        <v>49</v>
      </c>
      <c r="D135" s="24" t="s">
        <v>11</v>
      </c>
      <c r="E135" s="19" t="s">
        <v>171</v>
      </c>
      <c r="F135" s="72" t="s">
        <v>12</v>
      </c>
      <c r="G135" s="21">
        <v>32000</v>
      </c>
      <c r="H135" s="22">
        <v>0</v>
      </c>
      <c r="I135" s="22">
        <v>50</v>
      </c>
      <c r="J135" s="23">
        <v>918.4</v>
      </c>
      <c r="K135" s="23">
        <v>972.8</v>
      </c>
      <c r="L135" s="13">
        <v>556.20749999999998</v>
      </c>
      <c r="M135" s="22">
        <v>0</v>
      </c>
      <c r="N135" s="22">
        <v>0</v>
      </c>
      <c r="O135" s="22">
        <v>200</v>
      </c>
      <c r="P135" s="22">
        <v>0</v>
      </c>
      <c r="Q135" s="22">
        <f t="shared" si="8"/>
        <v>2697.4074999999998</v>
      </c>
      <c r="R135" s="13">
        <f t="shared" si="7"/>
        <v>29302.592499999999</v>
      </c>
    </row>
    <row r="136" spans="1:18" s="4" customFormat="1" ht="15" customHeight="1" x14ac:dyDescent="0.2">
      <c r="A136" s="9">
        <v>118</v>
      </c>
      <c r="B136" s="24" t="s">
        <v>108</v>
      </c>
      <c r="C136" s="24" t="s">
        <v>247</v>
      </c>
      <c r="D136" s="24" t="s">
        <v>11</v>
      </c>
      <c r="E136" s="25" t="s">
        <v>109</v>
      </c>
      <c r="F136" s="72" t="s">
        <v>12</v>
      </c>
      <c r="G136" s="22">
        <v>115000</v>
      </c>
      <c r="H136" s="22">
        <v>15633.81</v>
      </c>
      <c r="I136" s="22">
        <v>50</v>
      </c>
      <c r="J136" s="23">
        <v>3300.5</v>
      </c>
      <c r="K136" s="23">
        <v>3496</v>
      </c>
      <c r="L136" s="13">
        <v>1112.415</v>
      </c>
      <c r="M136" s="22">
        <v>0</v>
      </c>
      <c r="N136" s="22">
        <v>0</v>
      </c>
      <c r="O136" s="22">
        <v>200</v>
      </c>
      <c r="P136" s="22">
        <v>5500</v>
      </c>
      <c r="Q136" s="22">
        <f t="shared" si="8"/>
        <v>29292.724999999999</v>
      </c>
      <c r="R136" s="13">
        <f t="shared" si="7"/>
        <v>85707.274999999994</v>
      </c>
    </row>
    <row r="137" spans="1:18" s="4" customFormat="1" ht="15" customHeight="1" x14ac:dyDescent="0.2">
      <c r="A137" s="10">
        <v>119</v>
      </c>
      <c r="B137" s="19" t="s">
        <v>117</v>
      </c>
      <c r="C137" s="19" t="s">
        <v>30</v>
      </c>
      <c r="D137" s="20" t="s">
        <v>11</v>
      </c>
      <c r="E137" s="19" t="s">
        <v>109</v>
      </c>
      <c r="F137" s="71" t="s">
        <v>12</v>
      </c>
      <c r="G137" s="21">
        <v>25000</v>
      </c>
      <c r="H137" s="23">
        <v>0</v>
      </c>
      <c r="I137" s="22">
        <v>130</v>
      </c>
      <c r="J137" s="23">
        <v>717.5</v>
      </c>
      <c r="K137" s="23">
        <v>760</v>
      </c>
      <c r="L137" s="13">
        <v>0</v>
      </c>
      <c r="M137" s="22">
        <f>1715.46</f>
        <v>1715.46</v>
      </c>
      <c r="N137" s="22">
        <v>0</v>
      </c>
      <c r="O137" s="22">
        <v>200</v>
      </c>
      <c r="P137" s="22">
        <v>0</v>
      </c>
      <c r="Q137" s="22">
        <f t="shared" si="8"/>
        <v>3522.96</v>
      </c>
      <c r="R137" s="13">
        <f t="shared" si="7"/>
        <v>21477.040000000001</v>
      </c>
    </row>
    <row r="138" spans="1:18" s="4" customFormat="1" ht="15" customHeight="1" x14ac:dyDescent="0.2">
      <c r="A138" s="9">
        <v>120</v>
      </c>
      <c r="B138" s="19" t="s">
        <v>118</v>
      </c>
      <c r="C138" s="19" t="s">
        <v>30</v>
      </c>
      <c r="D138" s="20" t="s">
        <v>11</v>
      </c>
      <c r="E138" s="19" t="s">
        <v>109</v>
      </c>
      <c r="F138" s="71" t="s">
        <v>12</v>
      </c>
      <c r="G138" s="21">
        <v>25000</v>
      </c>
      <c r="H138" s="22">
        <v>0</v>
      </c>
      <c r="I138" s="22">
        <v>50</v>
      </c>
      <c r="J138" s="23">
        <v>717.5</v>
      </c>
      <c r="K138" s="23">
        <v>760</v>
      </c>
      <c r="L138" s="13">
        <v>1112.415</v>
      </c>
      <c r="M138" s="22">
        <v>0</v>
      </c>
      <c r="N138" s="22">
        <v>0</v>
      </c>
      <c r="O138" s="22">
        <v>200</v>
      </c>
      <c r="P138" s="22">
        <v>5819.65</v>
      </c>
      <c r="Q138" s="22">
        <f t="shared" si="8"/>
        <v>8659.5649999999987</v>
      </c>
      <c r="R138" s="13">
        <f t="shared" si="7"/>
        <v>16340.435000000001</v>
      </c>
    </row>
    <row r="139" spans="1:18" s="4" customFormat="1" ht="15" customHeight="1" x14ac:dyDescent="0.2">
      <c r="A139" s="10">
        <v>121</v>
      </c>
      <c r="B139" s="19" t="s">
        <v>217</v>
      </c>
      <c r="C139" s="19" t="s">
        <v>30</v>
      </c>
      <c r="D139" s="20" t="s">
        <v>11</v>
      </c>
      <c r="E139" s="19" t="s">
        <v>109</v>
      </c>
      <c r="F139" s="71" t="s">
        <v>12</v>
      </c>
      <c r="G139" s="21">
        <v>25000</v>
      </c>
      <c r="H139" s="22">
        <v>0</v>
      </c>
      <c r="I139" s="22">
        <v>50</v>
      </c>
      <c r="J139" s="23">
        <v>717.5</v>
      </c>
      <c r="K139" s="23">
        <v>760</v>
      </c>
      <c r="L139" s="13">
        <v>556.20749999999998</v>
      </c>
      <c r="M139" s="22">
        <v>0</v>
      </c>
      <c r="N139" s="22">
        <v>0</v>
      </c>
      <c r="O139" s="22">
        <v>200</v>
      </c>
      <c r="P139" s="22">
        <v>9039.31</v>
      </c>
      <c r="Q139" s="22">
        <f t="shared" si="8"/>
        <v>11323.0175</v>
      </c>
      <c r="R139" s="13">
        <f t="shared" si="7"/>
        <v>13676.9825</v>
      </c>
    </row>
    <row r="140" spans="1:18" s="4" customFormat="1" ht="15" customHeight="1" x14ac:dyDescent="0.2">
      <c r="A140" s="9">
        <v>122</v>
      </c>
      <c r="B140" s="28" t="s">
        <v>219</v>
      </c>
      <c r="C140" s="20" t="s">
        <v>111</v>
      </c>
      <c r="D140" s="20" t="s">
        <v>11</v>
      </c>
      <c r="E140" s="19" t="s">
        <v>109</v>
      </c>
      <c r="F140" s="71" t="s">
        <v>8</v>
      </c>
      <c r="G140" s="21">
        <v>75000</v>
      </c>
      <c r="H140" s="22">
        <v>6309.35</v>
      </c>
      <c r="I140" s="22">
        <v>50</v>
      </c>
      <c r="J140" s="23">
        <v>2152.5</v>
      </c>
      <c r="K140" s="23">
        <v>2280</v>
      </c>
      <c r="L140" s="13">
        <v>556.20749999999998</v>
      </c>
      <c r="M140" s="22">
        <v>0</v>
      </c>
      <c r="N140" s="22">
        <v>0</v>
      </c>
      <c r="O140" s="22">
        <v>200</v>
      </c>
      <c r="P140" s="22">
        <v>0</v>
      </c>
      <c r="Q140" s="22">
        <f t="shared" si="8"/>
        <v>11548.057500000001</v>
      </c>
      <c r="R140" s="13">
        <f t="shared" si="7"/>
        <v>63451.942499999997</v>
      </c>
    </row>
    <row r="141" spans="1:18" s="4" customFormat="1" ht="15" customHeight="1" x14ac:dyDescent="0.2">
      <c r="A141" s="10">
        <v>123</v>
      </c>
      <c r="B141" s="28" t="s">
        <v>119</v>
      </c>
      <c r="C141" s="20" t="s">
        <v>120</v>
      </c>
      <c r="D141" s="20" t="s">
        <v>11</v>
      </c>
      <c r="E141" s="19" t="s">
        <v>109</v>
      </c>
      <c r="F141" s="71" t="s">
        <v>12</v>
      </c>
      <c r="G141" s="21">
        <v>26000</v>
      </c>
      <c r="H141" s="22">
        <v>0</v>
      </c>
      <c r="I141" s="22">
        <v>50</v>
      </c>
      <c r="J141" s="23">
        <v>746.2</v>
      </c>
      <c r="K141" s="23">
        <v>790.4</v>
      </c>
      <c r="L141" s="13">
        <v>2224.83</v>
      </c>
      <c r="M141" s="22">
        <v>0</v>
      </c>
      <c r="N141" s="22">
        <v>0</v>
      </c>
      <c r="O141" s="22">
        <v>200</v>
      </c>
      <c r="P141" s="22">
        <v>3175.17</v>
      </c>
      <c r="Q141" s="22">
        <f t="shared" si="8"/>
        <v>7186.6</v>
      </c>
      <c r="R141" s="13">
        <f t="shared" si="7"/>
        <v>18813.400000000001</v>
      </c>
    </row>
    <row r="142" spans="1:18" s="4" customFormat="1" ht="15" customHeight="1" x14ac:dyDescent="0.2">
      <c r="A142" s="9">
        <v>124</v>
      </c>
      <c r="B142" s="24" t="s">
        <v>244</v>
      </c>
      <c r="C142" s="24" t="s">
        <v>112</v>
      </c>
      <c r="D142" s="24" t="s">
        <v>11</v>
      </c>
      <c r="E142" s="25" t="s">
        <v>109</v>
      </c>
      <c r="F142" s="72" t="s">
        <v>8</v>
      </c>
      <c r="G142" s="21">
        <v>55000</v>
      </c>
      <c r="H142" s="22">
        <v>2559.6799999999998</v>
      </c>
      <c r="I142" s="22">
        <v>50</v>
      </c>
      <c r="J142" s="23">
        <v>1578.5</v>
      </c>
      <c r="K142" s="23">
        <v>1672</v>
      </c>
      <c r="L142" s="13">
        <v>1384.99</v>
      </c>
      <c r="M142" s="22">
        <v>0</v>
      </c>
      <c r="N142" s="22">
        <v>0</v>
      </c>
      <c r="O142" s="22">
        <v>200</v>
      </c>
      <c r="P142" s="22">
        <v>8730.48</v>
      </c>
      <c r="Q142" s="22">
        <f t="shared" si="8"/>
        <v>16175.65</v>
      </c>
      <c r="R142" s="13">
        <f t="shared" si="7"/>
        <v>38824.35</v>
      </c>
    </row>
    <row r="143" spans="1:18" s="4" customFormat="1" ht="15" customHeight="1" x14ac:dyDescent="0.2">
      <c r="A143" s="10">
        <v>125</v>
      </c>
      <c r="B143" s="24" t="s">
        <v>254</v>
      </c>
      <c r="C143" s="24" t="s">
        <v>113</v>
      </c>
      <c r="D143" s="24" t="s">
        <v>11</v>
      </c>
      <c r="E143" s="25" t="s">
        <v>109</v>
      </c>
      <c r="F143" s="72" t="s">
        <v>8</v>
      </c>
      <c r="G143" s="22">
        <v>40000</v>
      </c>
      <c r="H143" s="22">
        <v>185.33</v>
      </c>
      <c r="I143" s="22">
        <v>130</v>
      </c>
      <c r="J143" s="23">
        <v>1148</v>
      </c>
      <c r="K143" s="23">
        <v>1216</v>
      </c>
      <c r="L143" s="13">
        <v>0</v>
      </c>
      <c r="M143" s="22">
        <v>1715.46</v>
      </c>
      <c r="N143" s="22">
        <v>0</v>
      </c>
      <c r="O143" s="22">
        <v>200</v>
      </c>
      <c r="P143" s="22">
        <v>10230.48</v>
      </c>
      <c r="Q143" s="22">
        <f t="shared" si="8"/>
        <v>14825.27</v>
      </c>
      <c r="R143" s="13">
        <f t="shared" si="7"/>
        <v>25174.73</v>
      </c>
    </row>
    <row r="144" spans="1:18" s="4" customFormat="1" ht="15" customHeight="1" x14ac:dyDescent="0.2">
      <c r="A144" s="9">
        <v>126</v>
      </c>
      <c r="B144" s="24" t="s">
        <v>121</v>
      </c>
      <c r="C144" s="24" t="s">
        <v>30</v>
      </c>
      <c r="D144" s="24" t="s">
        <v>11</v>
      </c>
      <c r="E144" s="25" t="s">
        <v>109</v>
      </c>
      <c r="F144" s="72" t="s">
        <v>12</v>
      </c>
      <c r="G144" s="21">
        <v>25000</v>
      </c>
      <c r="H144" s="22">
        <v>0</v>
      </c>
      <c r="I144" s="22">
        <v>50</v>
      </c>
      <c r="J144" s="23">
        <v>717.5</v>
      </c>
      <c r="K144" s="23">
        <v>760</v>
      </c>
      <c r="L144" s="13">
        <v>0</v>
      </c>
      <c r="M144" s="22">
        <v>0</v>
      </c>
      <c r="N144" s="22">
        <v>0</v>
      </c>
      <c r="O144" s="22">
        <v>200</v>
      </c>
      <c r="P144" s="22">
        <v>2809.8199999999997</v>
      </c>
      <c r="Q144" s="22">
        <f t="shared" si="8"/>
        <v>4537.32</v>
      </c>
      <c r="R144" s="13">
        <f t="shared" si="7"/>
        <v>20462.68</v>
      </c>
    </row>
    <row r="145" spans="1:18" s="4" customFormat="1" ht="15" customHeight="1" x14ac:dyDescent="0.2">
      <c r="A145" s="10">
        <v>127</v>
      </c>
      <c r="B145" s="24" t="s">
        <v>122</v>
      </c>
      <c r="C145" s="24" t="s">
        <v>30</v>
      </c>
      <c r="D145" s="24" t="s">
        <v>11</v>
      </c>
      <c r="E145" s="25" t="s">
        <v>109</v>
      </c>
      <c r="F145" s="72" t="s">
        <v>12</v>
      </c>
      <c r="G145" s="21">
        <v>25000</v>
      </c>
      <c r="H145" s="22">
        <v>0</v>
      </c>
      <c r="I145" s="22">
        <v>50</v>
      </c>
      <c r="J145" s="23">
        <v>717.5</v>
      </c>
      <c r="K145" s="23">
        <v>760</v>
      </c>
      <c r="L145" s="13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f t="shared" si="8"/>
        <v>1527.5</v>
      </c>
      <c r="R145" s="13">
        <f t="shared" si="7"/>
        <v>23472.5</v>
      </c>
    </row>
    <row r="146" spans="1:18" s="4" customFormat="1" ht="15" customHeight="1" x14ac:dyDescent="0.2">
      <c r="A146" s="9">
        <v>128</v>
      </c>
      <c r="B146" s="24" t="s">
        <v>123</v>
      </c>
      <c r="C146" s="24" t="s">
        <v>30</v>
      </c>
      <c r="D146" s="24" t="s">
        <v>11</v>
      </c>
      <c r="E146" s="25" t="s">
        <v>109</v>
      </c>
      <c r="F146" s="72" t="s">
        <v>12</v>
      </c>
      <c r="G146" s="21">
        <v>25000</v>
      </c>
      <c r="H146" s="22">
        <v>0</v>
      </c>
      <c r="I146" s="22">
        <v>130</v>
      </c>
      <c r="J146" s="23">
        <v>717.5</v>
      </c>
      <c r="K146" s="23">
        <v>760</v>
      </c>
      <c r="L146" s="13">
        <v>0</v>
      </c>
      <c r="M146" s="22">
        <v>0</v>
      </c>
      <c r="N146" s="22">
        <v>0</v>
      </c>
      <c r="O146" s="22">
        <v>200</v>
      </c>
      <c r="P146" s="22">
        <v>7422.86</v>
      </c>
      <c r="Q146" s="22">
        <f t="shared" si="8"/>
        <v>9230.36</v>
      </c>
      <c r="R146" s="13">
        <f t="shared" si="7"/>
        <v>15769.64</v>
      </c>
    </row>
    <row r="147" spans="1:18" s="4" customFormat="1" ht="15" customHeight="1" x14ac:dyDescent="0.2">
      <c r="A147" s="10">
        <v>129</v>
      </c>
      <c r="B147" s="24" t="s">
        <v>114</v>
      </c>
      <c r="C147" s="24" t="s">
        <v>48</v>
      </c>
      <c r="D147" s="24" t="s">
        <v>11</v>
      </c>
      <c r="E147" s="25" t="s">
        <v>109</v>
      </c>
      <c r="F147" s="72" t="s">
        <v>12</v>
      </c>
      <c r="G147" s="21">
        <v>30000</v>
      </c>
      <c r="H147" s="29">
        <v>0</v>
      </c>
      <c r="I147" s="22">
        <v>90</v>
      </c>
      <c r="J147" s="23">
        <v>861</v>
      </c>
      <c r="K147" s="23">
        <v>912</v>
      </c>
      <c r="L147" s="13">
        <v>0</v>
      </c>
      <c r="M147" s="22">
        <f>(1715.46*2)</f>
        <v>3430.92</v>
      </c>
      <c r="N147" s="22">
        <v>0</v>
      </c>
      <c r="O147" s="22">
        <v>200</v>
      </c>
      <c r="P147" s="22">
        <v>14038.1</v>
      </c>
      <c r="Q147" s="22">
        <f t="shared" si="8"/>
        <v>19532.02</v>
      </c>
      <c r="R147" s="13">
        <f t="shared" si="7"/>
        <v>10467.98</v>
      </c>
    </row>
    <row r="148" spans="1:18" s="4" customFormat="1" ht="15" customHeight="1" x14ac:dyDescent="0.2">
      <c r="A148" s="9">
        <v>130</v>
      </c>
      <c r="B148" s="24" t="s">
        <v>124</v>
      </c>
      <c r="C148" s="24" t="s">
        <v>30</v>
      </c>
      <c r="D148" s="24" t="s">
        <v>11</v>
      </c>
      <c r="E148" s="25" t="s">
        <v>109</v>
      </c>
      <c r="F148" s="72" t="s">
        <v>12</v>
      </c>
      <c r="G148" s="21">
        <v>25000</v>
      </c>
      <c r="H148" s="22">
        <v>0</v>
      </c>
      <c r="I148" s="22">
        <v>50</v>
      </c>
      <c r="J148" s="23">
        <v>717.5</v>
      </c>
      <c r="K148" s="23">
        <v>760</v>
      </c>
      <c r="L148" s="13">
        <v>0</v>
      </c>
      <c r="M148" s="22">
        <v>0</v>
      </c>
      <c r="N148" s="22">
        <v>0</v>
      </c>
      <c r="O148" s="22">
        <v>200</v>
      </c>
      <c r="P148" s="22">
        <v>5539.33</v>
      </c>
      <c r="Q148" s="22">
        <f t="shared" si="8"/>
        <v>7266.83</v>
      </c>
      <c r="R148" s="13">
        <f t="shared" si="7"/>
        <v>17733.169999999998</v>
      </c>
    </row>
    <row r="149" spans="1:18" s="4" customFormat="1" ht="15" customHeight="1" x14ac:dyDescent="0.2">
      <c r="A149" s="10">
        <v>131</v>
      </c>
      <c r="B149" s="24" t="s">
        <v>115</v>
      </c>
      <c r="C149" s="24" t="s">
        <v>49</v>
      </c>
      <c r="D149" s="24" t="s">
        <v>11</v>
      </c>
      <c r="E149" s="25" t="s">
        <v>109</v>
      </c>
      <c r="F149" s="72" t="s">
        <v>12</v>
      </c>
      <c r="G149" s="21">
        <v>38000</v>
      </c>
      <c r="H149" s="22">
        <v>160.38</v>
      </c>
      <c r="I149" s="22">
        <v>50</v>
      </c>
      <c r="J149" s="23">
        <v>1090.5999999999999</v>
      </c>
      <c r="K149" s="23">
        <v>1155.2</v>
      </c>
      <c r="L149" s="13">
        <v>0</v>
      </c>
      <c r="M149" s="22">
        <v>0</v>
      </c>
      <c r="N149" s="22">
        <v>0</v>
      </c>
      <c r="O149" s="22">
        <v>200</v>
      </c>
      <c r="P149" s="22">
        <v>7548.34</v>
      </c>
      <c r="Q149" s="22">
        <f t="shared" si="8"/>
        <v>10204.52</v>
      </c>
      <c r="R149" s="13">
        <f t="shared" si="7"/>
        <v>27795.48</v>
      </c>
    </row>
    <row r="150" spans="1:18" s="4" customFormat="1" ht="15" customHeight="1" x14ac:dyDescent="0.2">
      <c r="A150" s="9">
        <v>132</v>
      </c>
      <c r="B150" s="24" t="s">
        <v>274</v>
      </c>
      <c r="C150" s="24" t="s">
        <v>116</v>
      </c>
      <c r="D150" s="24" t="s">
        <v>11</v>
      </c>
      <c r="E150" s="25" t="s">
        <v>109</v>
      </c>
      <c r="F150" s="72" t="s">
        <v>8</v>
      </c>
      <c r="G150" s="21">
        <v>60000</v>
      </c>
      <c r="H150" s="22">
        <v>3486.65</v>
      </c>
      <c r="I150" s="22">
        <v>50</v>
      </c>
      <c r="J150" s="23">
        <v>1722</v>
      </c>
      <c r="K150" s="23">
        <v>1824</v>
      </c>
      <c r="L150" s="13">
        <v>0</v>
      </c>
      <c r="M150" s="22">
        <v>0</v>
      </c>
      <c r="N150" s="22">
        <v>0</v>
      </c>
      <c r="O150" s="22">
        <v>200</v>
      </c>
      <c r="P150" s="22">
        <v>0</v>
      </c>
      <c r="Q150" s="22">
        <f t="shared" si="8"/>
        <v>7282.65</v>
      </c>
      <c r="R150" s="13">
        <f t="shared" si="7"/>
        <v>52717.35</v>
      </c>
    </row>
    <row r="151" spans="1:18" s="4" customFormat="1" ht="15" customHeight="1" x14ac:dyDescent="0.2">
      <c r="A151" s="10">
        <v>133</v>
      </c>
      <c r="B151" s="24" t="s">
        <v>279</v>
      </c>
      <c r="C151" s="24" t="s">
        <v>30</v>
      </c>
      <c r="D151" s="24" t="s">
        <v>11</v>
      </c>
      <c r="E151" s="25" t="s">
        <v>109</v>
      </c>
      <c r="F151" s="72" t="s">
        <v>12</v>
      </c>
      <c r="G151" s="21">
        <v>25000</v>
      </c>
      <c r="H151" s="22">
        <v>0</v>
      </c>
      <c r="I151" s="22">
        <v>50</v>
      </c>
      <c r="J151" s="23">
        <v>717.5</v>
      </c>
      <c r="K151" s="23">
        <v>760</v>
      </c>
      <c r="L151" s="13">
        <v>556.20749999999998</v>
      </c>
      <c r="M151" s="22">
        <v>0</v>
      </c>
      <c r="N151" s="22">
        <v>0</v>
      </c>
      <c r="O151" s="22">
        <v>200</v>
      </c>
      <c r="P151" s="22">
        <v>5000</v>
      </c>
      <c r="Q151" s="22">
        <f t="shared" si="8"/>
        <v>7283.7075000000004</v>
      </c>
      <c r="R151" s="13">
        <f t="shared" si="7"/>
        <v>17716.2925</v>
      </c>
    </row>
    <row r="152" spans="1:18" s="4" customFormat="1" ht="15" customHeight="1" x14ac:dyDescent="0.2">
      <c r="A152" s="9">
        <v>134</v>
      </c>
      <c r="B152" s="24" t="s">
        <v>280</v>
      </c>
      <c r="C152" s="24" t="s">
        <v>30</v>
      </c>
      <c r="D152" s="24" t="s">
        <v>11</v>
      </c>
      <c r="E152" s="25" t="s">
        <v>109</v>
      </c>
      <c r="F152" s="72" t="s">
        <v>12</v>
      </c>
      <c r="G152" s="21">
        <v>25000</v>
      </c>
      <c r="H152" s="22">
        <v>0</v>
      </c>
      <c r="I152" s="22">
        <v>50</v>
      </c>
      <c r="J152" s="23">
        <v>717.5</v>
      </c>
      <c r="K152" s="23">
        <v>760</v>
      </c>
      <c r="L152" s="13">
        <v>0</v>
      </c>
      <c r="M152" s="22">
        <v>0</v>
      </c>
      <c r="N152" s="22">
        <v>0</v>
      </c>
      <c r="O152" s="22">
        <v>200</v>
      </c>
      <c r="P152" s="22">
        <v>5494.6900000000005</v>
      </c>
      <c r="Q152" s="22">
        <f t="shared" si="8"/>
        <v>7222.1900000000005</v>
      </c>
      <c r="R152" s="13">
        <f t="shared" si="7"/>
        <v>17777.809999999998</v>
      </c>
    </row>
    <row r="153" spans="1:18" s="4" customFormat="1" ht="15" customHeight="1" x14ac:dyDescent="0.2">
      <c r="A153" s="10">
        <v>135</v>
      </c>
      <c r="B153" s="24" t="s">
        <v>126</v>
      </c>
      <c r="C153" s="24" t="s">
        <v>30</v>
      </c>
      <c r="D153" s="24" t="s">
        <v>11</v>
      </c>
      <c r="E153" s="25" t="s">
        <v>109</v>
      </c>
      <c r="F153" s="72" t="s">
        <v>12</v>
      </c>
      <c r="G153" s="21">
        <v>25000</v>
      </c>
      <c r="H153" s="22">
        <v>0</v>
      </c>
      <c r="I153" s="22">
        <v>50</v>
      </c>
      <c r="J153" s="23">
        <v>717.5</v>
      </c>
      <c r="K153" s="23">
        <v>760</v>
      </c>
      <c r="L153" s="13">
        <v>0</v>
      </c>
      <c r="M153" s="22">
        <v>0</v>
      </c>
      <c r="N153" s="22">
        <v>0</v>
      </c>
      <c r="O153" s="22">
        <v>200</v>
      </c>
      <c r="P153" s="22">
        <v>3969.44</v>
      </c>
      <c r="Q153" s="22">
        <f t="shared" si="8"/>
        <v>5696.9400000000005</v>
      </c>
      <c r="R153" s="13">
        <f t="shared" si="7"/>
        <v>19303.059999999998</v>
      </c>
    </row>
    <row r="154" spans="1:18" s="4" customFormat="1" ht="15" customHeight="1" x14ac:dyDescent="0.2">
      <c r="A154" s="9">
        <v>136</v>
      </c>
      <c r="B154" s="24" t="s">
        <v>298</v>
      </c>
      <c r="C154" s="24" t="s">
        <v>30</v>
      </c>
      <c r="D154" s="24" t="s">
        <v>11</v>
      </c>
      <c r="E154" s="25" t="s">
        <v>109</v>
      </c>
      <c r="F154" s="72" t="s">
        <v>12</v>
      </c>
      <c r="G154" s="21">
        <v>25000</v>
      </c>
      <c r="H154" s="22">
        <v>0</v>
      </c>
      <c r="I154" s="22">
        <v>50</v>
      </c>
      <c r="J154" s="23">
        <v>717.5</v>
      </c>
      <c r="K154" s="23">
        <v>760</v>
      </c>
      <c r="L154" s="13">
        <v>0</v>
      </c>
      <c r="M154" s="22">
        <v>0</v>
      </c>
      <c r="N154" s="22">
        <v>0</v>
      </c>
      <c r="O154" s="22">
        <v>200</v>
      </c>
      <c r="P154" s="22">
        <v>4000</v>
      </c>
      <c r="Q154" s="22">
        <f t="shared" si="8"/>
        <v>5727.5</v>
      </c>
      <c r="R154" s="13">
        <f t="shared" si="7"/>
        <v>19272.5</v>
      </c>
    </row>
    <row r="155" spans="1:18" s="4" customFormat="1" ht="15" customHeight="1" x14ac:dyDescent="0.2">
      <c r="A155" s="10">
        <v>137</v>
      </c>
      <c r="B155" s="24" t="s">
        <v>315</v>
      </c>
      <c r="C155" s="24" t="s">
        <v>30</v>
      </c>
      <c r="D155" s="24" t="s">
        <v>11</v>
      </c>
      <c r="E155" s="25" t="s">
        <v>109</v>
      </c>
      <c r="F155" s="72" t="s">
        <v>12</v>
      </c>
      <c r="G155" s="21">
        <v>25000</v>
      </c>
      <c r="H155" s="22">
        <v>0</v>
      </c>
      <c r="I155" s="22">
        <v>50</v>
      </c>
      <c r="J155" s="23">
        <v>717.5</v>
      </c>
      <c r="K155" s="23">
        <v>760</v>
      </c>
      <c r="L155" s="13">
        <v>0</v>
      </c>
      <c r="M155" s="22">
        <v>0</v>
      </c>
      <c r="N155" s="22">
        <v>0</v>
      </c>
      <c r="O155" s="22">
        <v>200</v>
      </c>
      <c r="P155" s="22">
        <v>2000</v>
      </c>
      <c r="Q155" s="22">
        <f t="shared" si="8"/>
        <v>3727.5</v>
      </c>
      <c r="R155" s="13">
        <f t="shared" si="7"/>
        <v>21272.5</v>
      </c>
    </row>
    <row r="156" spans="1:18" s="4" customFormat="1" ht="15" customHeight="1" x14ac:dyDescent="0.2">
      <c r="A156" s="9">
        <v>138</v>
      </c>
      <c r="B156" s="24" t="s">
        <v>316</v>
      </c>
      <c r="C156" s="24" t="s">
        <v>30</v>
      </c>
      <c r="D156" s="24" t="s">
        <v>11</v>
      </c>
      <c r="E156" s="25" t="s">
        <v>109</v>
      </c>
      <c r="F156" s="72" t="s">
        <v>12</v>
      </c>
      <c r="G156" s="21">
        <v>25000</v>
      </c>
      <c r="H156" s="22">
        <v>0</v>
      </c>
      <c r="I156" s="22">
        <v>90</v>
      </c>
      <c r="J156" s="23">
        <v>717.5</v>
      </c>
      <c r="K156" s="23">
        <v>760</v>
      </c>
      <c r="L156" s="13">
        <v>0</v>
      </c>
      <c r="M156" s="22">
        <v>0</v>
      </c>
      <c r="N156" s="22">
        <v>0</v>
      </c>
      <c r="O156" s="22">
        <v>200</v>
      </c>
      <c r="P156" s="22">
        <v>1500</v>
      </c>
      <c r="Q156" s="22">
        <f t="shared" si="8"/>
        <v>3267.5</v>
      </c>
      <c r="R156" s="13">
        <f t="shared" si="7"/>
        <v>21732.5</v>
      </c>
    </row>
    <row r="157" spans="1:18" s="4" customFormat="1" ht="15" customHeight="1" x14ac:dyDescent="0.2">
      <c r="A157" s="10">
        <v>139</v>
      </c>
      <c r="B157" s="24" t="s">
        <v>317</v>
      </c>
      <c r="C157" s="24" t="s">
        <v>30</v>
      </c>
      <c r="D157" s="24" t="s">
        <v>11</v>
      </c>
      <c r="E157" s="25" t="s">
        <v>109</v>
      </c>
      <c r="F157" s="72" t="s">
        <v>12</v>
      </c>
      <c r="G157" s="21">
        <v>25000</v>
      </c>
      <c r="H157" s="22">
        <v>0</v>
      </c>
      <c r="I157" s="22">
        <v>50</v>
      </c>
      <c r="J157" s="23">
        <v>717.5</v>
      </c>
      <c r="K157" s="23">
        <v>760</v>
      </c>
      <c r="L157" s="13">
        <v>0</v>
      </c>
      <c r="M157" s="22">
        <v>0</v>
      </c>
      <c r="N157" s="22">
        <v>0</v>
      </c>
      <c r="O157" s="22">
        <v>200</v>
      </c>
      <c r="P157" s="22">
        <v>2000</v>
      </c>
      <c r="Q157" s="22">
        <f t="shared" si="8"/>
        <v>3727.5</v>
      </c>
      <c r="R157" s="13">
        <f t="shared" si="7"/>
        <v>21272.5</v>
      </c>
    </row>
    <row r="158" spans="1:18" s="4" customFormat="1" ht="15" customHeight="1" x14ac:dyDescent="0.2">
      <c r="A158" s="9">
        <v>140</v>
      </c>
      <c r="B158" s="28" t="s">
        <v>221</v>
      </c>
      <c r="C158" s="20" t="s">
        <v>127</v>
      </c>
      <c r="D158" s="20" t="s">
        <v>11</v>
      </c>
      <c r="E158" s="19" t="s">
        <v>176</v>
      </c>
      <c r="F158" s="71" t="s">
        <v>12</v>
      </c>
      <c r="G158" s="21">
        <v>75000</v>
      </c>
      <c r="H158" s="26">
        <v>6309.35</v>
      </c>
      <c r="I158" s="22">
        <v>50</v>
      </c>
      <c r="J158" s="23">
        <v>2152.5</v>
      </c>
      <c r="K158" s="23">
        <v>2280</v>
      </c>
      <c r="L158" s="13">
        <v>7758.1875</v>
      </c>
      <c r="M158" s="22">
        <v>0</v>
      </c>
      <c r="N158" s="22">
        <v>0</v>
      </c>
      <c r="O158" s="22">
        <v>200</v>
      </c>
      <c r="P158" s="22">
        <v>0</v>
      </c>
      <c r="Q158" s="22">
        <f t="shared" si="8"/>
        <v>18750.037499999999</v>
      </c>
      <c r="R158" s="13">
        <f t="shared" si="7"/>
        <v>56249.962500000001</v>
      </c>
    </row>
    <row r="159" spans="1:18" s="4" customFormat="1" ht="15" customHeight="1" x14ac:dyDescent="0.2">
      <c r="A159" s="10">
        <v>141</v>
      </c>
      <c r="B159" s="19" t="s">
        <v>129</v>
      </c>
      <c r="C159" s="19" t="s">
        <v>130</v>
      </c>
      <c r="D159" s="20" t="s">
        <v>11</v>
      </c>
      <c r="E159" s="19" t="s">
        <v>176</v>
      </c>
      <c r="F159" s="71" t="s">
        <v>8</v>
      </c>
      <c r="G159" s="21">
        <v>37739.800000000003</v>
      </c>
      <c r="H159" s="22">
        <v>123.66</v>
      </c>
      <c r="I159" s="22">
        <v>50</v>
      </c>
      <c r="J159" s="23">
        <v>1083.1300000000001</v>
      </c>
      <c r="K159" s="23">
        <v>1147.29</v>
      </c>
      <c r="L159" s="13">
        <v>0</v>
      </c>
      <c r="M159" s="22">
        <v>0</v>
      </c>
      <c r="N159" s="22">
        <v>0</v>
      </c>
      <c r="O159" s="22">
        <v>200</v>
      </c>
      <c r="P159" s="22">
        <v>500</v>
      </c>
      <c r="Q159" s="22">
        <f t="shared" si="8"/>
        <v>3104.08</v>
      </c>
      <c r="R159" s="13">
        <f t="shared" si="7"/>
        <v>34635.72</v>
      </c>
    </row>
    <row r="160" spans="1:18" s="4" customFormat="1" ht="15" customHeight="1" x14ac:dyDescent="0.2">
      <c r="A160" s="9">
        <v>142</v>
      </c>
      <c r="B160" s="19" t="s">
        <v>131</v>
      </c>
      <c r="C160" s="19" t="s">
        <v>130</v>
      </c>
      <c r="D160" s="20" t="s">
        <v>11</v>
      </c>
      <c r="E160" s="19" t="s">
        <v>176</v>
      </c>
      <c r="F160" s="71" t="s">
        <v>8</v>
      </c>
      <c r="G160" s="21">
        <v>22060.5</v>
      </c>
      <c r="H160" s="26">
        <v>0</v>
      </c>
      <c r="I160" s="22">
        <v>290</v>
      </c>
      <c r="J160" s="23">
        <v>633.14</v>
      </c>
      <c r="K160" s="23">
        <v>670.64</v>
      </c>
      <c r="L160" s="13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f t="shared" si="8"/>
        <v>1593.78</v>
      </c>
      <c r="R160" s="13">
        <f t="shared" si="7"/>
        <v>20466.72</v>
      </c>
    </row>
    <row r="161" spans="1:18" s="4" customFormat="1" ht="15" customHeight="1" x14ac:dyDescent="0.2">
      <c r="A161" s="10">
        <v>143</v>
      </c>
      <c r="B161" s="19" t="s">
        <v>213</v>
      </c>
      <c r="C161" s="19" t="s">
        <v>130</v>
      </c>
      <c r="D161" s="20" t="s">
        <v>11</v>
      </c>
      <c r="E161" s="19" t="s">
        <v>176</v>
      </c>
      <c r="F161" s="71" t="s">
        <v>8</v>
      </c>
      <c r="G161" s="21">
        <v>25000</v>
      </c>
      <c r="H161" s="22">
        <v>0</v>
      </c>
      <c r="I161" s="22">
        <v>50</v>
      </c>
      <c r="J161" s="23">
        <v>717.5</v>
      </c>
      <c r="K161" s="23">
        <v>760</v>
      </c>
      <c r="L161" s="13">
        <v>0</v>
      </c>
      <c r="M161" s="22">
        <v>0</v>
      </c>
      <c r="N161" s="22">
        <v>0</v>
      </c>
      <c r="O161" s="22">
        <v>200</v>
      </c>
      <c r="P161" s="22">
        <v>6992.41</v>
      </c>
      <c r="Q161" s="22">
        <f t="shared" si="8"/>
        <v>8719.91</v>
      </c>
      <c r="R161" s="13">
        <f t="shared" si="7"/>
        <v>16280.09</v>
      </c>
    </row>
    <row r="162" spans="1:18" s="4" customFormat="1" ht="15" customHeight="1" x14ac:dyDescent="0.2">
      <c r="A162" s="9">
        <v>144</v>
      </c>
      <c r="B162" s="19" t="s">
        <v>214</v>
      </c>
      <c r="C162" s="19" t="s">
        <v>130</v>
      </c>
      <c r="D162" s="20" t="s">
        <v>11</v>
      </c>
      <c r="E162" s="19" t="s">
        <v>176</v>
      </c>
      <c r="F162" s="71" t="s">
        <v>8</v>
      </c>
      <c r="G162" s="21">
        <v>32320</v>
      </c>
      <c r="H162" s="26">
        <v>0</v>
      </c>
      <c r="I162" s="22">
        <v>50</v>
      </c>
      <c r="J162" s="23">
        <v>927.58</v>
      </c>
      <c r="K162" s="23">
        <v>982.53</v>
      </c>
      <c r="L162" s="13">
        <v>1384.99</v>
      </c>
      <c r="M162" s="22">
        <v>0</v>
      </c>
      <c r="N162" s="22">
        <v>4980.42</v>
      </c>
      <c r="O162" s="22">
        <v>0</v>
      </c>
      <c r="P162" s="22">
        <v>8350.2000000000007</v>
      </c>
      <c r="Q162" s="22">
        <f t="shared" si="8"/>
        <v>16675.72</v>
      </c>
      <c r="R162" s="13">
        <f t="shared" si="7"/>
        <v>15644.279999999999</v>
      </c>
    </row>
    <row r="163" spans="1:18" s="4" customFormat="1" ht="15" customHeight="1" x14ac:dyDescent="0.2">
      <c r="A163" s="10">
        <v>145</v>
      </c>
      <c r="B163" s="28" t="s">
        <v>132</v>
      </c>
      <c r="C163" s="20" t="s">
        <v>130</v>
      </c>
      <c r="D163" s="20" t="s">
        <v>11</v>
      </c>
      <c r="E163" s="19" t="s">
        <v>176</v>
      </c>
      <c r="F163" s="71" t="s">
        <v>8</v>
      </c>
      <c r="G163" s="21">
        <v>31500</v>
      </c>
      <c r="H163" s="22">
        <v>0</v>
      </c>
      <c r="I163" s="22">
        <v>90</v>
      </c>
      <c r="J163" s="23">
        <v>904.05</v>
      </c>
      <c r="K163" s="23">
        <v>957.6</v>
      </c>
      <c r="L163" s="13">
        <v>1657.5650000000001</v>
      </c>
      <c r="M163" s="22">
        <v>0</v>
      </c>
      <c r="N163" s="22">
        <v>10229.879999999999</v>
      </c>
      <c r="O163" s="22">
        <v>200</v>
      </c>
      <c r="P163" s="22">
        <v>1000</v>
      </c>
      <c r="Q163" s="22">
        <f t="shared" si="8"/>
        <v>15039.094999999999</v>
      </c>
      <c r="R163" s="13">
        <f t="shared" si="7"/>
        <v>16460.904999999999</v>
      </c>
    </row>
    <row r="164" spans="1:18" s="4" customFormat="1" ht="15" customHeight="1" x14ac:dyDescent="0.2">
      <c r="A164" s="9">
        <v>146</v>
      </c>
      <c r="B164" s="24" t="s">
        <v>259</v>
      </c>
      <c r="C164" s="24" t="s">
        <v>112</v>
      </c>
      <c r="D164" s="24" t="s">
        <v>11</v>
      </c>
      <c r="E164" s="25" t="s">
        <v>176</v>
      </c>
      <c r="F164" s="72" t="s">
        <v>8</v>
      </c>
      <c r="G164" s="22">
        <v>55000</v>
      </c>
      <c r="H164" s="22">
        <v>2559.6799999999998</v>
      </c>
      <c r="I164" s="22">
        <v>50</v>
      </c>
      <c r="J164" s="23">
        <v>1578.5</v>
      </c>
      <c r="K164" s="23">
        <v>1672</v>
      </c>
      <c r="L164" s="13">
        <v>0</v>
      </c>
      <c r="M164" s="22">
        <v>0</v>
      </c>
      <c r="N164" s="22">
        <v>0</v>
      </c>
      <c r="O164" s="22">
        <v>200</v>
      </c>
      <c r="P164" s="22">
        <v>0</v>
      </c>
      <c r="Q164" s="22">
        <f t="shared" si="8"/>
        <v>6060.18</v>
      </c>
      <c r="R164" s="13">
        <f t="shared" si="7"/>
        <v>48939.82</v>
      </c>
    </row>
    <row r="165" spans="1:18" s="4" customFormat="1" ht="15" customHeight="1" x14ac:dyDescent="0.2">
      <c r="A165" s="10">
        <v>147</v>
      </c>
      <c r="B165" s="24" t="s">
        <v>133</v>
      </c>
      <c r="C165" s="24" t="s">
        <v>130</v>
      </c>
      <c r="D165" s="24" t="s">
        <v>11</v>
      </c>
      <c r="E165" s="25" t="s">
        <v>176</v>
      </c>
      <c r="F165" s="72" t="s">
        <v>8</v>
      </c>
      <c r="G165" s="21">
        <v>25000</v>
      </c>
      <c r="H165" s="22">
        <v>0</v>
      </c>
      <c r="I165" s="22">
        <v>50</v>
      </c>
      <c r="J165" s="23">
        <v>717.5</v>
      </c>
      <c r="K165" s="23">
        <v>760</v>
      </c>
      <c r="L165" s="13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f t="shared" ref="Q165:Q183" si="9">+SUM(H165:P165)</f>
        <v>1527.5</v>
      </c>
      <c r="R165" s="13">
        <f t="shared" ref="R165:R183" si="10">+G165-Q165</f>
        <v>23472.5</v>
      </c>
    </row>
    <row r="166" spans="1:18" s="4" customFormat="1" ht="15" customHeight="1" x14ac:dyDescent="0.2">
      <c r="A166" s="9">
        <v>148</v>
      </c>
      <c r="B166" s="24" t="s">
        <v>134</v>
      </c>
      <c r="C166" s="24" t="s">
        <v>130</v>
      </c>
      <c r="D166" s="24" t="s">
        <v>11</v>
      </c>
      <c r="E166" s="25" t="s">
        <v>176</v>
      </c>
      <c r="F166" s="72" t="s">
        <v>8</v>
      </c>
      <c r="G166" s="21">
        <v>10000</v>
      </c>
      <c r="H166" s="22">
        <v>0</v>
      </c>
      <c r="I166" s="22">
        <v>50</v>
      </c>
      <c r="J166" s="23">
        <v>287</v>
      </c>
      <c r="K166" s="23">
        <v>304</v>
      </c>
      <c r="L166" s="13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f t="shared" si="9"/>
        <v>641</v>
      </c>
      <c r="R166" s="13">
        <f t="shared" si="10"/>
        <v>9359</v>
      </c>
    </row>
    <row r="167" spans="1:18" s="4" customFormat="1" ht="15" customHeight="1" x14ac:dyDescent="0.2">
      <c r="A167" s="10">
        <v>149</v>
      </c>
      <c r="B167" s="24" t="s">
        <v>128</v>
      </c>
      <c r="C167" s="24" t="s">
        <v>49</v>
      </c>
      <c r="D167" s="24" t="s">
        <v>11</v>
      </c>
      <c r="E167" s="25" t="s">
        <v>176</v>
      </c>
      <c r="F167" s="72" t="s">
        <v>12</v>
      </c>
      <c r="G167" s="21">
        <v>32000</v>
      </c>
      <c r="H167" s="22">
        <v>0</v>
      </c>
      <c r="I167" s="22">
        <v>50</v>
      </c>
      <c r="J167" s="23">
        <v>918.4</v>
      </c>
      <c r="K167" s="23">
        <v>972.8</v>
      </c>
      <c r="L167" s="13">
        <v>0</v>
      </c>
      <c r="M167" s="22">
        <v>0</v>
      </c>
      <c r="N167" s="22">
        <v>0</v>
      </c>
      <c r="O167" s="22">
        <v>200</v>
      </c>
      <c r="P167" s="22">
        <v>13425.62</v>
      </c>
      <c r="Q167" s="22">
        <f t="shared" si="9"/>
        <v>15566.82</v>
      </c>
      <c r="R167" s="13">
        <f t="shared" si="10"/>
        <v>16433.18</v>
      </c>
    </row>
    <row r="168" spans="1:18" s="4" customFormat="1" ht="15" customHeight="1" x14ac:dyDescent="0.2">
      <c r="A168" s="9">
        <v>150</v>
      </c>
      <c r="B168" s="24" t="s">
        <v>271</v>
      </c>
      <c r="C168" s="24" t="s">
        <v>130</v>
      </c>
      <c r="D168" s="24" t="s">
        <v>11</v>
      </c>
      <c r="E168" s="25" t="s">
        <v>176</v>
      </c>
      <c r="F168" s="72" t="s">
        <v>8</v>
      </c>
      <c r="G168" s="21">
        <v>25000</v>
      </c>
      <c r="H168" s="22">
        <v>0</v>
      </c>
      <c r="I168" s="22">
        <v>50</v>
      </c>
      <c r="J168" s="23">
        <v>717.5</v>
      </c>
      <c r="K168" s="23">
        <v>760</v>
      </c>
      <c r="L168" s="13">
        <v>0</v>
      </c>
      <c r="M168" s="13">
        <v>0</v>
      </c>
      <c r="N168" s="22">
        <v>0</v>
      </c>
      <c r="O168" s="22">
        <v>200</v>
      </c>
      <c r="P168" s="22">
        <v>5578.62</v>
      </c>
      <c r="Q168" s="22">
        <f t="shared" si="9"/>
        <v>7306.12</v>
      </c>
      <c r="R168" s="13">
        <f t="shared" si="10"/>
        <v>17693.88</v>
      </c>
    </row>
    <row r="169" spans="1:18" s="4" customFormat="1" ht="15" customHeight="1" x14ac:dyDescent="0.2">
      <c r="A169" s="10">
        <v>151</v>
      </c>
      <c r="B169" s="24" t="s">
        <v>135</v>
      </c>
      <c r="C169" s="24" t="s">
        <v>130</v>
      </c>
      <c r="D169" s="24" t="s">
        <v>11</v>
      </c>
      <c r="E169" s="25" t="s">
        <v>176</v>
      </c>
      <c r="F169" s="72" t="s">
        <v>8</v>
      </c>
      <c r="G169" s="21">
        <v>25000</v>
      </c>
      <c r="H169" s="22">
        <v>0</v>
      </c>
      <c r="I169" s="22">
        <v>50</v>
      </c>
      <c r="J169" s="23">
        <v>717.5</v>
      </c>
      <c r="K169" s="23">
        <v>760</v>
      </c>
      <c r="L169" s="13">
        <v>0</v>
      </c>
      <c r="M169" s="22">
        <v>0</v>
      </c>
      <c r="N169" s="22">
        <v>4951.6400000000003</v>
      </c>
      <c r="O169" s="22">
        <v>200</v>
      </c>
      <c r="P169" s="22">
        <v>5756.42</v>
      </c>
      <c r="Q169" s="22">
        <f t="shared" si="9"/>
        <v>12435.560000000001</v>
      </c>
      <c r="R169" s="13">
        <f t="shared" si="10"/>
        <v>12564.439999999999</v>
      </c>
    </row>
    <row r="170" spans="1:18" s="4" customFormat="1" ht="15" customHeight="1" x14ac:dyDescent="0.2">
      <c r="A170" s="9">
        <v>152</v>
      </c>
      <c r="B170" s="24" t="s">
        <v>295</v>
      </c>
      <c r="C170" s="24" t="s">
        <v>130</v>
      </c>
      <c r="D170" s="24" t="s">
        <v>11</v>
      </c>
      <c r="E170" s="25" t="s">
        <v>176</v>
      </c>
      <c r="F170" s="72" t="s">
        <v>8</v>
      </c>
      <c r="G170" s="21">
        <v>25000</v>
      </c>
      <c r="H170" s="26">
        <v>0</v>
      </c>
      <c r="I170" s="22">
        <v>50</v>
      </c>
      <c r="J170" s="23">
        <v>717.5</v>
      </c>
      <c r="K170" s="23">
        <v>760</v>
      </c>
      <c r="L170" s="13">
        <v>0</v>
      </c>
      <c r="M170" s="22">
        <v>0</v>
      </c>
      <c r="N170" s="22">
        <v>0</v>
      </c>
      <c r="O170" s="22">
        <v>0</v>
      </c>
      <c r="P170" s="22">
        <v>1000</v>
      </c>
      <c r="Q170" s="22">
        <f t="shared" si="9"/>
        <v>2527.5</v>
      </c>
      <c r="R170" s="13">
        <f t="shared" si="10"/>
        <v>22472.5</v>
      </c>
    </row>
    <row r="171" spans="1:18" s="4" customFormat="1" ht="15" customHeight="1" x14ac:dyDescent="0.2">
      <c r="A171" s="10">
        <v>153</v>
      </c>
      <c r="B171" s="24" t="s">
        <v>311</v>
      </c>
      <c r="C171" s="24" t="s">
        <v>310</v>
      </c>
      <c r="D171" s="24" t="s">
        <v>11</v>
      </c>
      <c r="E171" s="25" t="s">
        <v>176</v>
      </c>
      <c r="F171" s="72" t="s">
        <v>8</v>
      </c>
      <c r="G171" s="21">
        <v>25000</v>
      </c>
      <c r="H171" s="26">
        <v>0</v>
      </c>
      <c r="I171" s="22">
        <v>170</v>
      </c>
      <c r="J171" s="23">
        <v>717.5</v>
      </c>
      <c r="K171" s="23">
        <v>760</v>
      </c>
      <c r="L171" s="13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f t="shared" si="9"/>
        <v>1647.5</v>
      </c>
      <c r="R171" s="13">
        <f t="shared" si="10"/>
        <v>23352.5</v>
      </c>
    </row>
    <row r="172" spans="1:18" s="4" customFormat="1" ht="15" customHeight="1" x14ac:dyDescent="0.2">
      <c r="A172" s="9">
        <v>154</v>
      </c>
      <c r="B172" s="24" t="s">
        <v>318</v>
      </c>
      <c r="C172" s="24" t="s">
        <v>310</v>
      </c>
      <c r="D172" s="24" t="s">
        <v>11</v>
      </c>
      <c r="E172" s="25" t="s">
        <v>176</v>
      </c>
      <c r="F172" s="72" t="s">
        <v>8</v>
      </c>
      <c r="G172" s="21">
        <v>25000</v>
      </c>
      <c r="H172" s="22">
        <v>0</v>
      </c>
      <c r="I172" s="22">
        <v>50</v>
      </c>
      <c r="J172" s="23">
        <v>717.5</v>
      </c>
      <c r="K172" s="35">
        <v>760</v>
      </c>
      <c r="L172" s="13">
        <v>1657.5650000000001</v>
      </c>
      <c r="M172" s="22">
        <v>0</v>
      </c>
      <c r="N172" s="22">
        <v>0</v>
      </c>
      <c r="O172" s="22">
        <v>0</v>
      </c>
      <c r="P172" s="22">
        <v>0</v>
      </c>
      <c r="Q172" s="22">
        <f t="shared" si="9"/>
        <v>3185.0650000000001</v>
      </c>
      <c r="R172" s="13">
        <f t="shared" si="10"/>
        <v>21814.935000000001</v>
      </c>
    </row>
    <row r="173" spans="1:18" s="4" customFormat="1" ht="15" customHeight="1" x14ac:dyDescent="0.2">
      <c r="A173" s="10">
        <v>155</v>
      </c>
      <c r="B173" s="24" t="s">
        <v>136</v>
      </c>
      <c r="C173" s="24" t="s">
        <v>240</v>
      </c>
      <c r="D173" s="24" t="s">
        <v>11</v>
      </c>
      <c r="E173" s="25" t="s">
        <v>209</v>
      </c>
      <c r="F173" s="72" t="s">
        <v>8</v>
      </c>
      <c r="G173" s="21">
        <v>90000</v>
      </c>
      <c r="H173" s="22">
        <v>9753.19</v>
      </c>
      <c r="I173" s="22">
        <v>50</v>
      </c>
      <c r="J173" s="23">
        <v>2583</v>
      </c>
      <c r="K173" s="23">
        <v>2736</v>
      </c>
      <c r="L173" s="13">
        <v>1941.1975</v>
      </c>
      <c r="M173" s="22">
        <v>0</v>
      </c>
      <c r="N173" s="22">
        <v>0</v>
      </c>
      <c r="O173" s="22">
        <v>200</v>
      </c>
      <c r="P173" s="22">
        <v>7524.55</v>
      </c>
      <c r="Q173" s="22">
        <f t="shared" si="9"/>
        <v>24787.9375</v>
      </c>
      <c r="R173" s="13">
        <f t="shared" si="10"/>
        <v>65212.0625</v>
      </c>
    </row>
    <row r="174" spans="1:18" s="4" customFormat="1" ht="15" customHeight="1" x14ac:dyDescent="0.2">
      <c r="A174" s="9">
        <v>156</v>
      </c>
      <c r="B174" s="19" t="s">
        <v>208</v>
      </c>
      <c r="C174" s="19" t="s">
        <v>137</v>
      </c>
      <c r="D174" s="20" t="s">
        <v>11</v>
      </c>
      <c r="E174" s="19" t="s">
        <v>209</v>
      </c>
      <c r="F174" s="71" t="s">
        <v>8</v>
      </c>
      <c r="G174" s="21">
        <v>25000</v>
      </c>
      <c r="H174" s="26">
        <v>0</v>
      </c>
      <c r="I174" s="22">
        <v>50</v>
      </c>
      <c r="J174" s="23">
        <v>717.5</v>
      </c>
      <c r="K174" s="23">
        <v>760</v>
      </c>
      <c r="L174" s="13">
        <v>0</v>
      </c>
      <c r="M174" s="22">
        <v>0</v>
      </c>
      <c r="N174" s="22">
        <v>0</v>
      </c>
      <c r="O174" s="22">
        <v>200</v>
      </c>
      <c r="P174" s="22">
        <v>500</v>
      </c>
      <c r="Q174" s="22">
        <f t="shared" si="9"/>
        <v>2227.5</v>
      </c>
      <c r="R174" s="13">
        <f t="shared" si="10"/>
        <v>22772.5</v>
      </c>
    </row>
    <row r="175" spans="1:18" s="4" customFormat="1" ht="15" customHeight="1" x14ac:dyDescent="0.2">
      <c r="A175" s="10">
        <v>157</v>
      </c>
      <c r="B175" s="28" t="s">
        <v>138</v>
      </c>
      <c r="C175" s="20" t="s">
        <v>137</v>
      </c>
      <c r="D175" s="20" t="s">
        <v>11</v>
      </c>
      <c r="E175" s="19" t="s">
        <v>209</v>
      </c>
      <c r="F175" s="71" t="s">
        <v>8</v>
      </c>
      <c r="G175" s="21">
        <v>31500</v>
      </c>
      <c r="H175" s="23">
        <v>0</v>
      </c>
      <c r="I175" s="22">
        <v>50</v>
      </c>
      <c r="J175" s="23">
        <v>904.05</v>
      </c>
      <c r="K175" s="23">
        <v>957.6</v>
      </c>
      <c r="L175" s="13">
        <v>556.20749999999998</v>
      </c>
      <c r="M175" s="22">
        <f>1715.46</f>
        <v>1715.46</v>
      </c>
      <c r="N175" s="22">
        <v>0</v>
      </c>
      <c r="O175" s="22">
        <v>0</v>
      </c>
      <c r="P175" s="22">
        <v>0</v>
      </c>
      <c r="Q175" s="22">
        <f t="shared" si="9"/>
        <v>4183.3175000000001</v>
      </c>
      <c r="R175" s="13">
        <f t="shared" si="10"/>
        <v>27316.682499999999</v>
      </c>
    </row>
    <row r="176" spans="1:18" s="4" customFormat="1" ht="15" customHeight="1" x14ac:dyDescent="0.2">
      <c r="A176" s="9">
        <v>158</v>
      </c>
      <c r="B176" s="28" t="s">
        <v>223</v>
      </c>
      <c r="C176" s="20" t="s">
        <v>23</v>
      </c>
      <c r="D176" s="20" t="s">
        <v>15</v>
      </c>
      <c r="E176" s="19" t="s">
        <v>209</v>
      </c>
      <c r="F176" s="71" t="s">
        <v>12</v>
      </c>
      <c r="G176" s="21">
        <v>95000</v>
      </c>
      <c r="H176" s="22">
        <v>10929.31</v>
      </c>
      <c r="I176" s="22">
        <v>50</v>
      </c>
      <c r="J176" s="23">
        <v>2726.5</v>
      </c>
      <c r="K176" s="23">
        <v>2888</v>
      </c>
      <c r="L176" s="13">
        <v>7742.6750000000002</v>
      </c>
      <c r="M176" s="22">
        <v>0</v>
      </c>
      <c r="N176" s="22">
        <v>0</v>
      </c>
      <c r="O176" s="22">
        <v>200</v>
      </c>
      <c r="P176" s="22">
        <v>0</v>
      </c>
      <c r="Q176" s="22">
        <f t="shared" si="9"/>
        <v>24536.484999999997</v>
      </c>
      <c r="R176" s="13">
        <f t="shared" si="10"/>
        <v>70463.514999999999</v>
      </c>
    </row>
    <row r="177" spans="1:18" s="4" customFormat="1" ht="15" customHeight="1" x14ac:dyDescent="0.2">
      <c r="A177" s="10">
        <v>159</v>
      </c>
      <c r="B177" s="24" t="s">
        <v>249</v>
      </c>
      <c r="C177" s="24" t="s">
        <v>137</v>
      </c>
      <c r="D177" s="24" t="s">
        <v>11</v>
      </c>
      <c r="E177" s="25" t="s">
        <v>209</v>
      </c>
      <c r="F177" s="72" t="s">
        <v>8</v>
      </c>
      <c r="G177" s="21">
        <v>30000</v>
      </c>
      <c r="H177" s="26">
        <v>0</v>
      </c>
      <c r="I177" s="22">
        <v>50</v>
      </c>
      <c r="J177" s="23">
        <v>861</v>
      </c>
      <c r="K177" s="23">
        <v>912</v>
      </c>
      <c r="L177" s="13">
        <v>0</v>
      </c>
      <c r="M177" s="22">
        <v>0</v>
      </c>
      <c r="N177" s="22">
        <v>3631.64</v>
      </c>
      <c r="O177" s="22">
        <v>200</v>
      </c>
      <c r="P177" s="22">
        <v>0</v>
      </c>
      <c r="Q177" s="22">
        <f t="shared" si="9"/>
        <v>5654.6399999999994</v>
      </c>
      <c r="R177" s="13">
        <f t="shared" si="10"/>
        <v>24345.360000000001</v>
      </c>
    </row>
    <row r="178" spans="1:18" s="4" customFormat="1" ht="15" customHeight="1" x14ac:dyDescent="0.2">
      <c r="A178" s="9">
        <v>160</v>
      </c>
      <c r="B178" s="24" t="s">
        <v>139</v>
      </c>
      <c r="C178" s="24" t="s">
        <v>137</v>
      </c>
      <c r="D178" s="24" t="s">
        <v>11</v>
      </c>
      <c r="E178" s="25" t="s">
        <v>209</v>
      </c>
      <c r="F178" s="72" t="s">
        <v>8</v>
      </c>
      <c r="G178" s="21">
        <v>25000</v>
      </c>
      <c r="H178" s="26">
        <v>0</v>
      </c>
      <c r="I178" s="22">
        <v>50</v>
      </c>
      <c r="J178" s="23">
        <v>717.5</v>
      </c>
      <c r="K178" s="23">
        <v>760</v>
      </c>
      <c r="L178" s="13">
        <v>0</v>
      </c>
      <c r="M178" s="22">
        <v>0</v>
      </c>
      <c r="N178" s="22">
        <v>2724.17</v>
      </c>
      <c r="O178" s="22">
        <v>200</v>
      </c>
      <c r="P178" s="22">
        <v>11485.6</v>
      </c>
      <c r="Q178" s="22">
        <f t="shared" si="9"/>
        <v>15937.27</v>
      </c>
      <c r="R178" s="13">
        <f t="shared" si="10"/>
        <v>9062.73</v>
      </c>
    </row>
    <row r="179" spans="1:18" s="4" customFormat="1" ht="15" customHeight="1" x14ac:dyDescent="0.2">
      <c r="A179" s="10">
        <v>161</v>
      </c>
      <c r="B179" s="24" t="s">
        <v>140</v>
      </c>
      <c r="C179" s="24" t="s">
        <v>137</v>
      </c>
      <c r="D179" s="24" t="s">
        <v>11</v>
      </c>
      <c r="E179" s="25" t="s">
        <v>209</v>
      </c>
      <c r="F179" s="72" t="s">
        <v>8</v>
      </c>
      <c r="G179" s="21">
        <v>25000</v>
      </c>
      <c r="H179" s="22">
        <v>0</v>
      </c>
      <c r="I179" s="22">
        <v>50</v>
      </c>
      <c r="J179" s="23">
        <v>717.5</v>
      </c>
      <c r="K179" s="23">
        <v>760</v>
      </c>
      <c r="L179" s="13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f t="shared" si="9"/>
        <v>1527.5</v>
      </c>
      <c r="R179" s="13">
        <f t="shared" si="10"/>
        <v>23472.5</v>
      </c>
    </row>
    <row r="180" spans="1:18" s="4" customFormat="1" ht="15" customHeight="1" x14ac:dyDescent="0.2">
      <c r="A180" s="9">
        <v>162</v>
      </c>
      <c r="B180" s="24" t="s">
        <v>268</v>
      </c>
      <c r="C180" s="24" t="s">
        <v>137</v>
      </c>
      <c r="D180" s="24" t="s">
        <v>11</v>
      </c>
      <c r="E180" s="25" t="s">
        <v>209</v>
      </c>
      <c r="F180" s="72" t="s">
        <v>8</v>
      </c>
      <c r="G180" s="21">
        <v>25000</v>
      </c>
      <c r="H180" s="22">
        <v>0</v>
      </c>
      <c r="I180" s="22">
        <v>50</v>
      </c>
      <c r="J180" s="23">
        <v>717.5</v>
      </c>
      <c r="K180" s="23">
        <v>760</v>
      </c>
      <c r="L180" s="13">
        <v>0</v>
      </c>
      <c r="M180" s="22">
        <v>0</v>
      </c>
      <c r="N180" s="22">
        <v>3111</v>
      </c>
      <c r="O180" s="22">
        <v>200</v>
      </c>
      <c r="P180" s="22">
        <v>2914.17</v>
      </c>
      <c r="Q180" s="22">
        <f t="shared" si="9"/>
        <v>7752.67</v>
      </c>
      <c r="R180" s="13">
        <f t="shared" si="10"/>
        <v>17247.330000000002</v>
      </c>
    </row>
    <row r="181" spans="1:18" s="4" customFormat="1" ht="15" customHeight="1" x14ac:dyDescent="0.2">
      <c r="A181" s="10">
        <v>163</v>
      </c>
      <c r="B181" s="24" t="s">
        <v>141</v>
      </c>
      <c r="C181" s="24" t="s">
        <v>137</v>
      </c>
      <c r="D181" s="24" t="s">
        <v>11</v>
      </c>
      <c r="E181" s="25" t="s">
        <v>209</v>
      </c>
      <c r="F181" s="72" t="s">
        <v>8</v>
      </c>
      <c r="G181" s="21">
        <v>25000</v>
      </c>
      <c r="H181" s="22">
        <v>0</v>
      </c>
      <c r="I181" s="22">
        <v>50</v>
      </c>
      <c r="J181" s="23">
        <v>717.5</v>
      </c>
      <c r="K181" s="23">
        <v>760</v>
      </c>
      <c r="L181" s="13">
        <v>1112.415</v>
      </c>
      <c r="M181" s="22">
        <v>0</v>
      </c>
      <c r="N181" s="22">
        <v>5247.08</v>
      </c>
      <c r="O181" s="22">
        <v>200</v>
      </c>
      <c r="P181" s="22">
        <v>5857.12</v>
      </c>
      <c r="Q181" s="22">
        <f t="shared" si="9"/>
        <v>13944.115</v>
      </c>
      <c r="R181" s="13">
        <f t="shared" si="10"/>
        <v>11055.885</v>
      </c>
    </row>
    <row r="182" spans="1:18" s="4" customFormat="1" ht="15" customHeight="1" x14ac:dyDescent="0.2">
      <c r="A182" s="9">
        <v>164</v>
      </c>
      <c r="B182" s="25" t="s">
        <v>164</v>
      </c>
      <c r="C182" s="25" t="s">
        <v>137</v>
      </c>
      <c r="D182" s="24" t="s">
        <v>11</v>
      </c>
      <c r="E182" s="25" t="s">
        <v>209</v>
      </c>
      <c r="F182" s="72" t="s">
        <v>8</v>
      </c>
      <c r="G182" s="22">
        <v>25000</v>
      </c>
      <c r="H182" s="22">
        <v>0</v>
      </c>
      <c r="I182" s="22">
        <v>50</v>
      </c>
      <c r="J182" s="23">
        <v>717.5</v>
      </c>
      <c r="K182" s="23">
        <v>760</v>
      </c>
      <c r="L182" s="13">
        <v>0</v>
      </c>
      <c r="M182" s="22">
        <v>0</v>
      </c>
      <c r="N182" s="22">
        <v>0</v>
      </c>
      <c r="O182" s="22">
        <v>200</v>
      </c>
      <c r="P182" s="22">
        <v>6992.41</v>
      </c>
      <c r="Q182" s="22">
        <f t="shared" si="9"/>
        <v>8719.91</v>
      </c>
      <c r="R182" s="13">
        <f t="shared" si="10"/>
        <v>16280.09</v>
      </c>
    </row>
    <row r="183" spans="1:18" s="4" customFormat="1" ht="15" customHeight="1" x14ac:dyDescent="0.2">
      <c r="A183" s="9">
        <v>165</v>
      </c>
      <c r="B183" s="24" t="s">
        <v>312</v>
      </c>
      <c r="C183" s="24" t="s">
        <v>137</v>
      </c>
      <c r="D183" s="24" t="s">
        <v>11</v>
      </c>
      <c r="E183" s="25" t="s">
        <v>209</v>
      </c>
      <c r="F183" s="72" t="s">
        <v>8</v>
      </c>
      <c r="G183" s="21">
        <v>25000</v>
      </c>
      <c r="H183" s="22">
        <v>0</v>
      </c>
      <c r="I183" s="22">
        <v>50</v>
      </c>
      <c r="J183" s="23">
        <v>717.5</v>
      </c>
      <c r="K183" s="23">
        <v>760</v>
      </c>
      <c r="L183" s="13">
        <v>828.78250000000003</v>
      </c>
      <c r="M183" s="22">
        <v>0</v>
      </c>
      <c r="N183" s="22">
        <v>0</v>
      </c>
      <c r="O183" s="22">
        <v>0</v>
      </c>
      <c r="P183" s="22">
        <v>1000</v>
      </c>
      <c r="Q183" s="22">
        <f t="shared" si="9"/>
        <v>3356.2825000000003</v>
      </c>
      <c r="R183" s="13">
        <f t="shared" si="10"/>
        <v>21643.717499999999</v>
      </c>
    </row>
    <row r="184" spans="1:18" ht="15" customHeight="1" x14ac:dyDescent="0.2"/>
    <row r="185" spans="1:18" ht="15" customHeight="1" thickBot="1" x14ac:dyDescent="0.25"/>
    <row r="186" spans="1:18" s="7" customFormat="1" ht="15" customHeight="1" x14ac:dyDescent="0.35">
      <c r="A186" s="92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4"/>
    </row>
    <row r="187" spans="1:18" s="7" customFormat="1" ht="15" customHeight="1" x14ac:dyDescent="0.35">
      <c r="A187" s="39"/>
      <c r="B187" s="40"/>
      <c r="C187" s="40"/>
      <c r="D187" s="40"/>
      <c r="E187" s="40"/>
      <c r="F187" s="69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1"/>
    </row>
    <row r="188" spans="1:18" s="7" customFormat="1" ht="15" customHeight="1" x14ac:dyDescent="0.35">
      <c r="A188" s="39"/>
      <c r="B188" s="40"/>
      <c r="C188" s="40"/>
      <c r="D188" s="40"/>
      <c r="E188" s="40"/>
      <c r="F188" s="69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1"/>
    </row>
    <row r="189" spans="1:18" s="7" customFormat="1" ht="15" customHeight="1" x14ac:dyDescent="0.35">
      <c r="A189" s="39"/>
      <c r="B189" s="40"/>
      <c r="C189" s="40"/>
      <c r="D189" s="40"/>
      <c r="E189" s="40"/>
      <c r="F189" s="69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1"/>
    </row>
    <row r="190" spans="1:18" ht="15" customHeight="1" x14ac:dyDescent="0.3">
      <c r="A190" s="95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7"/>
    </row>
    <row r="191" spans="1:18" ht="15" customHeight="1" x14ac:dyDescent="0.25">
      <c r="A191" s="98" t="str">
        <f>+A97</f>
        <v>Nómina Personal Fijo</v>
      </c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9"/>
    </row>
    <row r="192" spans="1:18" ht="15" customHeight="1" x14ac:dyDescent="0.2">
      <c r="A192" s="100" t="str">
        <f>+A98</f>
        <v>Agosto 2024</v>
      </c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2"/>
    </row>
    <row r="193" spans="1:18" ht="15" customHeight="1" thickBot="1" x14ac:dyDescent="0.25">
      <c r="A193" s="88" t="str">
        <f>+A99</f>
        <v>(Valores en RD$)</v>
      </c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90"/>
    </row>
    <row r="194" spans="1:18" s="2" customFormat="1" ht="15" customHeight="1" thickBot="1" x14ac:dyDescent="0.3">
      <c r="A194" s="12" t="str">
        <f t="shared" ref="A194:R194" si="11">+A9</f>
        <v>Núm.</v>
      </c>
      <c r="B194" s="12" t="str">
        <f t="shared" si="11"/>
        <v>Nombre</v>
      </c>
      <c r="C194" s="12" t="str">
        <f t="shared" si="11"/>
        <v>Cargo</v>
      </c>
      <c r="D194" s="12" t="str">
        <f t="shared" si="11"/>
        <v>Estatus</v>
      </c>
      <c r="E194" s="12" t="str">
        <f t="shared" si="11"/>
        <v>Área</v>
      </c>
      <c r="F194" s="12" t="str">
        <f t="shared" si="11"/>
        <v>Género</v>
      </c>
      <c r="G194" s="12" t="str">
        <f t="shared" si="11"/>
        <v>Sueldo Bruto</v>
      </c>
      <c r="H194" s="12" t="str">
        <f t="shared" si="11"/>
        <v>ISR</v>
      </c>
      <c r="I194" s="12" t="str">
        <f t="shared" si="11"/>
        <v>INAVI</v>
      </c>
      <c r="J194" s="12" t="str">
        <f t="shared" si="11"/>
        <v>SVDS  2.87%</v>
      </c>
      <c r="K194" s="12" t="str">
        <f t="shared" si="11"/>
        <v>SFS  3.04%</v>
      </c>
      <c r="L194" s="12" t="str">
        <f t="shared" si="11"/>
        <v>25% Seguro Complementario</v>
      </c>
      <c r="M194" s="12" t="str">
        <f t="shared" si="11"/>
        <v>Otros Descuentos</v>
      </c>
      <c r="N194" s="12" t="str">
        <f t="shared" si="11"/>
        <v>Descuento Banco</v>
      </c>
      <c r="O194" s="12" t="str">
        <f t="shared" si="11"/>
        <v>Descuento Asociación</v>
      </c>
      <c r="P194" s="12" t="str">
        <f t="shared" si="11"/>
        <v>Descuento Cooperativa</v>
      </c>
      <c r="Q194" s="12" t="str">
        <f t="shared" si="11"/>
        <v>Total Descuento</v>
      </c>
      <c r="R194" s="12" t="str">
        <f t="shared" si="11"/>
        <v>Sueldo Neto</v>
      </c>
    </row>
    <row r="195" spans="1:18" s="4" customFormat="1" ht="15" customHeight="1" x14ac:dyDescent="0.2">
      <c r="A195" s="9">
        <v>166</v>
      </c>
      <c r="B195" s="24" t="s">
        <v>319</v>
      </c>
      <c r="C195" s="24" t="s">
        <v>137</v>
      </c>
      <c r="D195" s="24" t="s">
        <v>11</v>
      </c>
      <c r="E195" s="25" t="s">
        <v>209</v>
      </c>
      <c r="F195" s="72" t="s">
        <v>8</v>
      </c>
      <c r="G195" s="21">
        <v>25000</v>
      </c>
      <c r="H195" s="26">
        <v>0</v>
      </c>
      <c r="I195" s="22">
        <v>50</v>
      </c>
      <c r="J195" s="23">
        <v>717.5</v>
      </c>
      <c r="K195" s="23">
        <v>760</v>
      </c>
      <c r="L195" s="13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f t="shared" ref="Q195:Q217" si="12">+SUM(H195:P195)</f>
        <v>1527.5</v>
      </c>
      <c r="R195" s="13">
        <f t="shared" ref="R195:R217" si="13">+G195-Q195</f>
        <v>23472.5</v>
      </c>
    </row>
    <row r="196" spans="1:18" s="4" customFormat="1" ht="15" customHeight="1" x14ac:dyDescent="0.2">
      <c r="A196" s="9">
        <v>167</v>
      </c>
      <c r="B196" s="24" t="s">
        <v>149</v>
      </c>
      <c r="C196" s="24" t="s">
        <v>246</v>
      </c>
      <c r="D196" s="24" t="s">
        <v>11</v>
      </c>
      <c r="E196" s="25" t="s">
        <v>239</v>
      </c>
      <c r="F196" s="72" t="s">
        <v>12</v>
      </c>
      <c r="G196" s="21">
        <v>90000</v>
      </c>
      <c r="H196" s="22">
        <v>9753.19</v>
      </c>
      <c r="I196" s="22">
        <v>50</v>
      </c>
      <c r="J196" s="23">
        <v>2583</v>
      </c>
      <c r="K196" s="23">
        <v>2736</v>
      </c>
      <c r="L196" s="13">
        <v>0</v>
      </c>
      <c r="M196" s="22">
        <v>0</v>
      </c>
      <c r="N196" s="22">
        <v>0</v>
      </c>
      <c r="O196" s="22">
        <v>200</v>
      </c>
      <c r="P196" s="22">
        <v>21190.629999999997</v>
      </c>
      <c r="Q196" s="22">
        <f t="shared" si="12"/>
        <v>36512.82</v>
      </c>
      <c r="R196" s="13">
        <f t="shared" si="13"/>
        <v>53487.18</v>
      </c>
    </row>
    <row r="197" spans="1:18" s="4" customFormat="1" ht="15" customHeight="1" x14ac:dyDescent="0.2">
      <c r="A197" s="9">
        <v>168</v>
      </c>
      <c r="B197" s="19" t="s">
        <v>172</v>
      </c>
      <c r="C197" s="19" t="s">
        <v>17</v>
      </c>
      <c r="D197" s="20" t="s">
        <v>11</v>
      </c>
      <c r="E197" s="19" t="s">
        <v>150</v>
      </c>
      <c r="F197" s="71" t="s">
        <v>8</v>
      </c>
      <c r="G197" s="21">
        <v>30070.91</v>
      </c>
      <c r="H197" s="22">
        <v>0</v>
      </c>
      <c r="I197" s="22">
        <v>130</v>
      </c>
      <c r="J197" s="23">
        <v>863.04</v>
      </c>
      <c r="K197" s="23">
        <v>914.16</v>
      </c>
      <c r="L197" s="13">
        <v>1384.99</v>
      </c>
      <c r="M197" s="22">
        <v>0</v>
      </c>
      <c r="N197" s="22">
        <v>4267.74</v>
      </c>
      <c r="O197" s="22">
        <v>200</v>
      </c>
      <c r="P197" s="22">
        <v>10411.66</v>
      </c>
      <c r="Q197" s="22">
        <f t="shared" si="12"/>
        <v>18171.59</v>
      </c>
      <c r="R197" s="13">
        <f t="shared" si="13"/>
        <v>11899.32</v>
      </c>
    </row>
    <row r="198" spans="1:18" s="4" customFormat="1" ht="15" customHeight="1" x14ac:dyDescent="0.2">
      <c r="A198" s="9">
        <v>169</v>
      </c>
      <c r="B198" s="19" t="s">
        <v>200</v>
      </c>
      <c r="C198" s="19" t="s">
        <v>151</v>
      </c>
      <c r="D198" s="20" t="s">
        <v>11</v>
      </c>
      <c r="E198" s="19" t="s">
        <v>150</v>
      </c>
      <c r="F198" s="71" t="s">
        <v>8</v>
      </c>
      <c r="G198" s="21">
        <v>40000</v>
      </c>
      <c r="H198" s="22">
        <v>442.65</v>
      </c>
      <c r="I198" s="22">
        <v>90</v>
      </c>
      <c r="J198" s="23">
        <v>1148</v>
      </c>
      <c r="K198" s="23">
        <v>1216</v>
      </c>
      <c r="L198" s="13">
        <v>3871.3375000000001</v>
      </c>
      <c r="M198" s="22">
        <v>0</v>
      </c>
      <c r="N198" s="22">
        <v>0</v>
      </c>
      <c r="O198" s="22">
        <v>200</v>
      </c>
      <c r="P198" s="22">
        <v>0</v>
      </c>
      <c r="Q198" s="22">
        <f t="shared" si="12"/>
        <v>6967.9875000000002</v>
      </c>
      <c r="R198" s="13">
        <f t="shared" si="13"/>
        <v>33032.012499999997</v>
      </c>
    </row>
    <row r="199" spans="1:18" s="4" customFormat="1" ht="15" customHeight="1" x14ac:dyDescent="0.2">
      <c r="A199" s="9">
        <v>170</v>
      </c>
      <c r="B199" s="19" t="s">
        <v>152</v>
      </c>
      <c r="C199" s="19" t="s">
        <v>151</v>
      </c>
      <c r="D199" s="20" t="s">
        <v>11</v>
      </c>
      <c r="E199" s="19" t="s">
        <v>150</v>
      </c>
      <c r="F199" s="71" t="s">
        <v>8</v>
      </c>
      <c r="G199" s="21">
        <v>40000</v>
      </c>
      <c r="H199" s="29">
        <v>185.33</v>
      </c>
      <c r="I199" s="22">
        <v>50</v>
      </c>
      <c r="J199" s="23">
        <v>1148</v>
      </c>
      <c r="K199" s="23">
        <v>1216</v>
      </c>
      <c r="L199" s="13">
        <v>0</v>
      </c>
      <c r="M199" s="22">
        <f>1715.46</f>
        <v>1715.46</v>
      </c>
      <c r="N199" s="22">
        <v>4208.33</v>
      </c>
      <c r="O199" s="22">
        <v>200</v>
      </c>
      <c r="P199" s="22">
        <v>13660.54</v>
      </c>
      <c r="Q199" s="22">
        <f t="shared" si="12"/>
        <v>22383.66</v>
      </c>
      <c r="R199" s="13">
        <f t="shared" si="13"/>
        <v>17616.34</v>
      </c>
    </row>
    <row r="200" spans="1:18" s="4" customFormat="1" ht="15" customHeight="1" x14ac:dyDescent="0.2">
      <c r="A200" s="9">
        <v>171</v>
      </c>
      <c r="B200" s="19" t="s">
        <v>218</v>
      </c>
      <c r="C200" s="19" t="s">
        <v>17</v>
      </c>
      <c r="D200" s="20" t="s">
        <v>11</v>
      </c>
      <c r="E200" s="19" t="s">
        <v>150</v>
      </c>
      <c r="F200" s="71" t="s">
        <v>8</v>
      </c>
      <c r="G200" s="21">
        <v>30000</v>
      </c>
      <c r="H200" s="22">
        <v>0</v>
      </c>
      <c r="I200" s="22">
        <v>50</v>
      </c>
      <c r="J200" s="23">
        <v>861</v>
      </c>
      <c r="K200" s="23">
        <v>912</v>
      </c>
      <c r="L200" s="13">
        <v>3315.13</v>
      </c>
      <c r="M200" s="22">
        <v>0</v>
      </c>
      <c r="N200" s="22">
        <v>3939.1</v>
      </c>
      <c r="O200" s="22">
        <v>0</v>
      </c>
      <c r="P200" s="22">
        <v>11934.37</v>
      </c>
      <c r="Q200" s="22">
        <f t="shared" si="12"/>
        <v>21011.599999999999</v>
      </c>
      <c r="R200" s="13">
        <f t="shared" si="13"/>
        <v>8988.4000000000015</v>
      </c>
    </row>
    <row r="201" spans="1:18" s="4" customFormat="1" ht="15" customHeight="1" x14ac:dyDescent="0.2">
      <c r="A201" s="9">
        <v>172</v>
      </c>
      <c r="B201" s="24" t="s">
        <v>153</v>
      </c>
      <c r="C201" s="24" t="s">
        <v>144</v>
      </c>
      <c r="D201" s="24" t="s">
        <v>11</v>
      </c>
      <c r="E201" s="25" t="s">
        <v>239</v>
      </c>
      <c r="F201" s="72" t="s">
        <v>8</v>
      </c>
      <c r="G201" s="21">
        <v>30000</v>
      </c>
      <c r="H201" s="22">
        <v>0</v>
      </c>
      <c r="I201" s="22">
        <v>50</v>
      </c>
      <c r="J201" s="23">
        <v>861</v>
      </c>
      <c r="K201" s="23">
        <v>912</v>
      </c>
      <c r="L201" s="13">
        <v>0</v>
      </c>
      <c r="M201" s="22">
        <v>0</v>
      </c>
      <c r="N201" s="22">
        <v>0</v>
      </c>
      <c r="O201" s="22">
        <v>200</v>
      </c>
      <c r="P201" s="22">
        <v>0</v>
      </c>
      <c r="Q201" s="22">
        <f t="shared" si="12"/>
        <v>2023</v>
      </c>
      <c r="R201" s="13">
        <f t="shared" si="13"/>
        <v>27977</v>
      </c>
    </row>
    <row r="202" spans="1:18" s="4" customFormat="1" ht="15" customHeight="1" x14ac:dyDescent="0.2">
      <c r="A202" s="9">
        <v>173</v>
      </c>
      <c r="B202" s="19" t="s">
        <v>199</v>
      </c>
      <c r="C202" s="19" t="s">
        <v>154</v>
      </c>
      <c r="D202" s="20" t="s">
        <v>15</v>
      </c>
      <c r="E202" s="19" t="s">
        <v>195</v>
      </c>
      <c r="F202" s="71" t="s">
        <v>8</v>
      </c>
      <c r="G202" s="21">
        <v>90000</v>
      </c>
      <c r="H202" s="23">
        <v>9324.32</v>
      </c>
      <c r="I202" s="22">
        <v>50</v>
      </c>
      <c r="J202" s="23">
        <v>2583</v>
      </c>
      <c r="K202" s="23">
        <v>2736</v>
      </c>
      <c r="L202" s="13">
        <v>2213.7725</v>
      </c>
      <c r="M202" s="22">
        <f>1715.46</f>
        <v>1715.46</v>
      </c>
      <c r="N202" s="22">
        <v>0</v>
      </c>
      <c r="O202" s="22">
        <v>200</v>
      </c>
      <c r="P202" s="22">
        <v>0</v>
      </c>
      <c r="Q202" s="22">
        <f t="shared" si="12"/>
        <v>18822.552499999998</v>
      </c>
      <c r="R202" s="13">
        <f t="shared" si="13"/>
        <v>71177.447500000009</v>
      </c>
    </row>
    <row r="203" spans="1:18" s="4" customFormat="1" ht="15" customHeight="1" x14ac:dyDescent="0.2">
      <c r="A203" s="9">
        <v>174</v>
      </c>
      <c r="B203" s="24" t="s">
        <v>236</v>
      </c>
      <c r="C203" s="24" t="s">
        <v>157</v>
      </c>
      <c r="D203" s="24" t="s">
        <v>11</v>
      </c>
      <c r="E203" s="25" t="s">
        <v>237</v>
      </c>
      <c r="F203" s="72" t="s">
        <v>12</v>
      </c>
      <c r="G203" s="21">
        <v>55000</v>
      </c>
      <c r="H203" s="22">
        <v>2559.6799999999998</v>
      </c>
      <c r="I203" s="22">
        <v>50</v>
      </c>
      <c r="J203" s="23">
        <v>1578.5</v>
      </c>
      <c r="K203" s="23">
        <v>1672</v>
      </c>
      <c r="L203" s="13">
        <v>0</v>
      </c>
      <c r="M203" s="22">
        <v>0</v>
      </c>
      <c r="N203" s="22">
        <v>0</v>
      </c>
      <c r="O203" s="22">
        <v>200</v>
      </c>
      <c r="P203" s="22">
        <v>0</v>
      </c>
      <c r="Q203" s="22">
        <f t="shared" si="12"/>
        <v>6060.18</v>
      </c>
      <c r="R203" s="13">
        <f t="shared" si="13"/>
        <v>48939.82</v>
      </c>
    </row>
    <row r="204" spans="1:18" s="4" customFormat="1" ht="15" customHeight="1" x14ac:dyDescent="0.2">
      <c r="A204" s="9">
        <v>175</v>
      </c>
      <c r="B204" s="24" t="s">
        <v>287</v>
      </c>
      <c r="C204" s="24" t="s">
        <v>156</v>
      </c>
      <c r="D204" s="24" t="s">
        <v>11</v>
      </c>
      <c r="E204" s="25" t="s">
        <v>237</v>
      </c>
      <c r="F204" s="72" t="s">
        <v>12</v>
      </c>
      <c r="G204" s="21">
        <v>65000</v>
      </c>
      <c r="H204" s="22">
        <v>4427.55</v>
      </c>
      <c r="I204" s="22">
        <v>50</v>
      </c>
      <c r="J204" s="23">
        <v>1865.5</v>
      </c>
      <c r="K204" s="23">
        <v>1976</v>
      </c>
      <c r="L204" s="13">
        <v>0</v>
      </c>
      <c r="M204" s="22">
        <v>0</v>
      </c>
      <c r="N204" s="22">
        <v>0</v>
      </c>
      <c r="O204" s="22">
        <v>200</v>
      </c>
      <c r="P204" s="22">
        <v>0</v>
      </c>
      <c r="Q204" s="22">
        <f t="shared" si="12"/>
        <v>8519.0499999999993</v>
      </c>
      <c r="R204" s="13">
        <f t="shared" si="13"/>
        <v>56480.95</v>
      </c>
    </row>
    <row r="205" spans="1:18" s="4" customFormat="1" ht="15" customHeight="1" x14ac:dyDescent="0.2">
      <c r="A205" s="9">
        <v>176</v>
      </c>
      <c r="B205" s="19" t="s">
        <v>61</v>
      </c>
      <c r="C205" s="19" t="s">
        <v>62</v>
      </c>
      <c r="D205" s="20" t="s">
        <v>15</v>
      </c>
      <c r="E205" s="19" t="s">
        <v>195</v>
      </c>
      <c r="F205" s="71" t="s">
        <v>8</v>
      </c>
      <c r="G205" s="21">
        <v>37000</v>
      </c>
      <c r="H205" s="23">
        <v>0</v>
      </c>
      <c r="I205" s="22">
        <v>50</v>
      </c>
      <c r="J205" s="23">
        <f>+G205*2.87%</f>
        <v>1061.9000000000001</v>
      </c>
      <c r="K205" s="23">
        <f>+G205*3.04%</f>
        <v>1124.8</v>
      </c>
      <c r="L205" s="13">
        <v>2781.0374999999999</v>
      </c>
      <c r="M205" s="22">
        <f>1715.46</f>
        <v>1715.46</v>
      </c>
      <c r="N205" s="22">
        <v>0</v>
      </c>
      <c r="O205" s="22">
        <v>200</v>
      </c>
      <c r="P205" s="22">
        <v>5562.92</v>
      </c>
      <c r="Q205" s="22">
        <f t="shared" si="12"/>
        <v>12496.1175</v>
      </c>
      <c r="R205" s="13">
        <f t="shared" si="13"/>
        <v>24503.8825</v>
      </c>
    </row>
    <row r="206" spans="1:18" s="4" customFormat="1" ht="15" customHeight="1" x14ac:dyDescent="0.2">
      <c r="A206" s="9">
        <v>177</v>
      </c>
      <c r="B206" s="19" t="s">
        <v>155</v>
      </c>
      <c r="C206" s="19" t="s">
        <v>156</v>
      </c>
      <c r="D206" s="20" t="s">
        <v>15</v>
      </c>
      <c r="E206" s="19" t="s">
        <v>195</v>
      </c>
      <c r="F206" s="71" t="s">
        <v>12</v>
      </c>
      <c r="G206" s="21">
        <v>75000</v>
      </c>
      <c r="H206" s="22">
        <v>6309.35</v>
      </c>
      <c r="I206" s="22">
        <v>50</v>
      </c>
      <c r="J206" s="23">
        <v>2152.5</v>
      </c>
      <c r="K206" s="23">
        <v>2280</v>
      </c>
      <c r="L206" s="13">
        <v>25468.3675</v>
      </c>
      <c r="M206" s="22">
        <v>0</v>
      </c>
      <c r="N206" s="22">
        <v>0</v>
      </c>
      <c r="O206" s="22">
        <v>200</v>
      </c>
      <c r="P206" s="22">
        <v>0</v>
      </c>
      <c r="Q206" s="22">
        <f t="shared" si="12"/>
        <v>36460.217499999999</v>
      </c>
      <c r="R206" s="13">
        <f t="shared" si="13"/>
        <v>38539.782500000001</v>
      </c>
    </row>
    <row r="207" spans="1:18" s="4" customFormat="1" ht="15" customHeight="1" x14ac:dyDescent="0.2">
      <c r="A207" s="9">
        <v>178</v>
      </c>
      <c r="B207" s="52" t="s">
        <v>275</v>
      </c>
      <c r="C207" s="52" t="s">
        <v>276</v>
      </c>
      <c r="D207" s="24" t="s">
        <v>11</v>
      </c>
      <c r="E207" s="25" t="s">
        <v>142</v>
      </c>
      <c r="F207" s="72" t="s">
        <v>12</v>
      </c>
      <c r="G207" s="36">
        <v>90000</v>
      </c>
      <c r="H207" s="22">
        <v>9753.19</v>
      </c>
      <c r="I207" s="37">
        <v>50</v>
      </c>
      <c r="J207" s="38">
        <v>2583</v>
      </c>
      <c r="K207" s="38">
        <v>2736</v>
      </c>
      <c r="L207" s="13">
        <v>1384.99</v>
      </c>
      <c r="M207" s="37">
        <v>0</v>
      </c>
      <c r="N207" s="37">
        <v>0</v>
      </c>
      <c r="O207" s="37">
        <v>200</v>
      </c>
      <c r="P207" s="37">
        <v>0</v>
      </c>
      <c r="Q207" s="37">
        <f t="shared" si="12"/>
        <v>16707.18</v>
      </c>
      <c r="R207" s="13">
        <f t="shared" si="13"/>
        <v>73292.820000000007</v>
      </c>
    </row>
    <row r="208" spans="1:18" s="4" customFormat="1" ht="15" customHeight="1" x14ac:dyDescent="0.2">
      <c r="A208" s="9">
        <v>179</v>
      </c>
      <c r="B208" s="19" t="s">
        <v>143</v>
      </c>
      <c r="C208" s="19" t="s">
        <v>144</v>
      </c>
      <c r="D208" s="20" t="s">
        <v>11</v>
      </c>
      <c r="E208" s="19" t="s">
        <v>142</v>
      </c>
      <c r="F208" s="71" t="s">
        <v>8</v>
      </c>
      <c r="G208" s="21">
        <v>25000</v>
      </c>
      <c r="H208" s="26">
        <v>0</v>
      </c>
      <c r="I208" s="22">
        <v>170</v>
      </c>
      <c r="J208" s="23">
        <v>717.5</v>
      </c>
      <c r="K208" s="23">
        <v>760</v>
      </c>
      <c r="L208" s="13">
        <v>0</v>
      </c>
      <c r="M208" s="22">
        <v>0</v>
      </c>
      <c r="N208" s="22">
        <v>0</v>
      </c>
      <c r="O208" s="22">
        <v>0</v>
      </c>
      <c r="P208" s="22">
        <v>2000</v>
      </c>
      <c r="Q208" s="22">
        <f t="shared" si="12"/>
        <v>3647.5</v>
      </c>
      <c r="R208" s="13">
        <f t="shared" si="13"/>
        <v>21352.5</v>
      </c>
    </row>
    <row r="209" spans="1:18" s="4" customFormat="1" ht="15" customHeight="1" x14ac:dyDescent="0.2">
      <c r="A209" s="9">
        <v>180</v>
      </c>
      <c r="B209" s="19" t="s">
        <v>189</v>
      </c>
      <c r="C209" s="20" t="s">
        <v>145</v>
      </c>
      <c r="D209" s="20" t="s">
        <v>15</v>
      </c>
      <c r="E209" s="19" t="s">
        <v>142</v>
      </c>
      <c r="F209" s="71" t="s">
        <v>8</v>
      </c>
      <c r="G209" s="21">
        <v>47000</v>
      </c>
      <c r="H209" s="22">
        <v>1430.6</v>
      </c>
      <c r="I209" s="22">
        <v>90</v>
      </c>
      <c r="J209" s="23">
        <v>1348.9</v>
      </c>
      <c r="K209" s="23">
        <v>1428.8</v>
      </c>
      <c r="L209" s="13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f t="shared" si="12"/>
        <v>4298.3</v>
      </c>
      <c r="R209" s="13">
        <f t="shared" si="13"/>
        <v>42701.7</v>
      </c>
    </row>
    <row r="210" spans="1:18" s="4" customFormat="1" ht="15" customHeight="1" x14ac:dyDescent="0.2">
      <c r="A210" s="9">
        <v>181</v>
      </c>
      <c r="B210" s="19" t="s">
        <v>146</v>
      </c>
      <c r="C210" s="19" t="s">
        <v>23</v>
      </c>
      <c r="D210" s="20" t="s">
        <v>15</v>
      </c>
      <c r="E210" s="19" t="s">
        <v>142</v>
      </c>
      <c r="F210" s="71" t="s">
        <v>12</v>
      </c>
      <c r="G210" s="21">
        <v>40000</v>
      </c>
      <c r="H210" s="26">
        <v>442.65</v>
      </c>
      <c r="I210" s="22">
        <v>50</v>
      </c>
      <c r="J210" s="23">
        <v>1148</v>
      </c>
      <c r="K210" s="23">
        <v>1216</v>
      </c>
      <c r="L210" s="13">
        <v>4711.1785</v>
      </c>
      <c r="M210" s="22">
        <v>0</v>
      </c>
      <c r="N210" s="22">
        <v>0</v>
      </c>
      <c r="O210" s="22">
        <v>200</v>
      </c>
      <c r="P210" s="22">
        <v>9191.34</v>
      </c>
      <c r="Q210" s="22">
        <f t="shared" si="12"/>
        <v>16959.1685</v>
      </c>
      <c r="R210" s="13">
        <f t="shared" si="13"/>
        <v>23040.8315</v>
      </c>
    </row>
    <row r="211" spans="1:18" s="4" customFormat="1" ht="15" customHeight="1" x14ac:dyDescent="0.2">
      <c r="A211" s="9">
        <v>182</v>
      </c>
      <c r="B211" s="30" t="s">
        <v>147</v>
      </c>
      <c r="C211" s="24" t="s">
        <v>148</v>
      </c>
      <c r="D211" s="24" t="s">
        <v>11</v>
      </c>
      <c r="E211" s="25" t="s">
        <v>142</v>
      </c>
      <c r="F211" s="72" t="s">
        <v>8</v>
      </c>
      <c r="G211" s="22">
        <v>40000</v>
      </c>
      <c r="H211" s="22">
        <v>442.65</v>
      </c>
      <c r="I211" s="22">
        <v>50</v>
      </c>
      <c r="J211" s="23">
        <v>1148</v>
      </c>
      <c r="K211" s="23">
        <v>1216</v>
      </c>
      <c r="L211" s="13">
        <v>0</v>
      </c>
      <c r="M211" s="22">
        <v>0</v>
      </c>
      <c r="N211" s="22">
        <v>0</v>
      </c>
      <c r="O211" s="22">
        <v>200</v>
      </c>
      <c r="P211" s="22">
        <v>6900.13</v>
      </c>
      <c r="Q211" s="22">
        <f t="shared" si="12"/>
        <v>9956.7800000000007</v>
      </c>
      <c r="R211" s="13">
        <f t="shared" si="13"/>
        <v>30043.22</v>
      </c>
    </row>
    <row r="212" spans="1:18" s="4" customFormat="1" ht="15" customHeight="1" x14ac:dyDescent="0.2">
      <c r="A212" s="9">
        <v>183</v>
      </c>
      <c r="B212" s="24" t="s">
        <v>260</v>
      </c>
      <c r="C212" s="24" t="s">
        <v>112</v>
      </c>
      <c r="D212" s="24" t="s">
        <v>11</v>
      </c>
      <c r="E212" s="25" t="s">
        <v>142</v>
      </c>
      <c r="F212" s="72" t="s">
        <v>8</v>
      </c>
      <c r="G212" s="21">
        <v>34000</v>
      </c>
      <c r="H212" s="22">
        <v>0</v>
      </c>
      <c r="I212" s="22">
        <v>50</v>
      </c>
      <c r="J212" s="23">
        <v>975.8</v>
      </c>
      <c r="K212" s="23">
        <v>1033.5999999999999</v>
      </c>
      <c r="L212" s="13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f t="shared" si="12"/>
        <v>2059.3999999999996</v>
      </c>
      <c r="R212" s="13">
        <f t="shared" si="13"/>
        <v>31940.6</v>
      </c>
    </row>
    <row r="213" spans="1:18" s="4" customFormat="1" ht="15" customHeight="1" x14ac:dyDescent="0.2">
      <c r="A213" s="9">
        <v>184</v>
      </c>
      <c r="B213" s="19" t="s">
        <v>192</v>
      </c>
      <c r="C213" s="19" t="s">
        <v>158</v>
      </c>
      <c r="D213" s="20" t="s">
        <v>15</v>
      </c>
      <c r="E213" s="19" t="s">
        <v>159</v>
      </c>
      <c r="F213" s="71" t="s">
        <v>8</v>
      </c>
      <c r="G213" s="21">
        <v>90000</v>
      </c>
      <c r="H213" s="22">
        <v>9753.19</v>
      </c>
      <c r="I213" s="22">
        <v>210</v>
      </c>
      <c r="J213" s="23">
        <v>2583</v>
      </c>
      <c r="K213" s="23">
        <v>2736</v>
      </c>
      <c r="L213" s="13">
        <v>2224.83</v>
      </c>
      <c r="M213" s="22">
        <v>0</v>
      </c>
      <c r="N213" s="22">
        <v>0</v>
      </c>
      <c r="O213" s="22">
        <v>200</v>
      </c>
      <c r="P213" s="22">
        <v>9909.07</v>
      </c>
      <c r="Q213" s="22">
        <f t="shared" si="12"/>
        <v>27616.09</v>
      </c>
      <c r="R213" s="13">
        <f t="shared" si="13"/>
        <v>62383.91</v>
      </c>
    </row>
    <row r="214" spans="1:18" s="4" customFormat="1" ht="15" customHeight="1" x14ac:dyDescent="0.2">
      <c r="A214" s="9">
        <v>185</v>
      </c>
      <c r="B214" s="30" t="s">
        <v>227</v>
      </c>
      <c r="C214" s="24" t="s">
        <v>228</v>
      </c>
      <c r="D214" s="24" t="s">
        <v>11</v>
      </c>
      <c r="E214" s="25" t="s">
        <v>159</v>
      </c>
      <c r="F214" s="72" t="s">
        <v>8</v>
      </c>
      <c r="G214" s="21">
        <v>60000</v>
      </c>
      <c r="H214" s="22">
        <v>3486.65</v>
      </c>
      <c r="I214" s="22">
        <v>50</v>
      </c>
      <c r="J214" s="23">
        <v>1722</v>
      </c>
      <c r="K214" s="23">
        <v>1824</v>
      </c>
      <c r="L214" s="13">
        <v>556.20749999999998</v>
      </c>
      <c r="M214" s="22">
        <v>0</v>
      </c>
      <c r="N214" s="22">
        <v>0</v>
      </c>
      <c r="O214" s="22">
        <v>200</v>
      </c>
      <c r="P214" s="22">
        <v>0</v>
      </c>
      <c r="Q214" s="22">
        <f t="shared" si="12"/>
        <v>7838.8575000000001</v>
      </c>
      <c r="R214" s="13">
        <f t="shared" si="13"/>
        <v>52161.142500000002</v>
      </c>
    </row>
    <row r="215" spans="1:18" s="4" customFormat="1" ht="15" customHeight="1" x14ac:dyDescent="0.2">
      <c r="A215" s="9">
        <v>186</v>
      </c>
      <c r="B215" s="24" t="s">
        <v>160</v>
      </c>
      <c r="C215" s="24" t="s">
        <v>161</v>
      </c>
      <c r="D215" s="24" t="s">
        <v>11</v>
      </c>
      <c r="E215" s="25" t="s">
        <v>159</v>
      </c>
      <c r="F215" s="72" t="s">
        <v>12</v>
      </c>
      <c r="G215" s="21">
        <v>32000</v>
      </c>
      <c r="H215" s="22">
        <v>0</v>
      </c>
      <c r="I215" s="22">
        <v>50</v>
      </c>
      <c r="J215" s="23">
        <v>918.4</v>
      </c>
      <c r="K215" s="23">
        <v>972.8</v>
      </c>
      <c r="L215" s="13">
        <v>0</v>
      </c>
      <c r="M215" s="22">
        <v>0</v>
      </c>
      <c r="N215" s="22">
        <v>0</v>
      </c>
      <c r="O215" s="22">
        <v>200</v>
      </c>
      <c r="P215" s="22">
        <v>0</v>
      </c>
      <c r="Q215" s="22">
        <f t="shared" si="12"/>
        <v>2141.1999999999998</v>
      </c>
      <c r="R215" s="13">
        <f t="shared" si="13"/>
        <v>29858.799999999999</v>
      </c>
    </row>
    <row r="216" spans="1:18" s="4" customFormat="1" ht="15" customHeight="1" x14ac:dyDescent="0.2">
      <c r="A216" s="9">
        <v>187</v>
      </c>
      <c r="B216" s="24" t="s">
        <v>288</v>
      </c>
      <c r="C216" s="24" t="s">
        <v>261</v>
      </c>
      <c r="D216" s="24" t="s">
        <v>11</v>
      </c>
      <c r="E216" s="25" t="s">
        <v>163</v>
      </c>
      <c r="F216" s="72" t="s">
        <v>12</v>
      </c>
      <c r="G216" s="21">
        <v>85000</v>
      </c>
      <c r="H216" s="22">
        <v>8577.06</v>
      </c>
      <c r="I216" s="22">
        <v>50</v>
      </c>
      <c r="J216" s="23">
        <v>2439.5</v>
      </c>
      <c r="K216" s="23">
        <v>2584</v>
      </c>
      <c r="L216" s="13">
        <v>1941.1975</v>
      </c>
      <c r="M216" s="22">
        <v>0</v>
      </c>
      <c r="N216" s="22">
        <v>0</v>
      </c>
      <c r="O216" s="22">
        <v>200</v>
      </c>
      <c r="P216" s="22">
        <v>0</v>
      </c>
      <c r="Q216" s="22">
        <f t="shared" si="12"/>
        <v>15791.7575</v>
      </c>
      <c r="R216" s="13">
        <f t="shared" si="13"/>
        <v>69208.242499999993</v>
      </c>
    </row>
    <row r="217" spans="1:18" s="4" customFormat="1" ht="15" customHeight="1" x14ac:dyDescent="0.2">
      <c r="A217" s="9">
        <v>188</v>
      </c>
      <c r="B217" s="19" t="s">
        <v>186</v>
      </c>
      <c r="C217" s="19" t="s">
        <v>187</v>
      </c>
      <c r="D217" s="20" t="s">
        <v>15</v>
      </c>
      <c r="E217" s="19" t="s">
        <v>163</v>
      </c>
      <c r="F217" s="76" t="s">
        <v>12</v>
      </c>
      <c r="G217" s="21">
        <v>47000</v>
      </c>
      <c r="H217" s="22">
        <v>1430.6</v>
      </c>
      <c r="I217" s="22">
        <v>50</v>
      </c>
      <c r="J217" s="23">
        <f>+G217*2.87%</f>
        <v>1348.9</v>
      </c>
      <c r="K217" s="23">
        <f>+G217*3.04%</f>
        <v>1428.8</v>
      </c>
      <c r="L217" s="13">
        <v>6085.1100000000006</v>
      </c>
      <c r="M217" s="22">
        <v>0</v>
      </c>
      <c r="N217" s="22">
        <v>0</v>
      </c>
      <c r="O217" s="22">
        <v>200</v>
      </c>
      <c r="P217" s="22">
        <v>15873.63</v>
      </c>
      <c r="Q217" s="22">
        <f t="shared" si="12"/>
        <v>26417.040000000001</v>
      </c>
      <c r="R217" s="13">
        <f t="shared" si="13"/>
        <v>20582.96</v>
      </c>
    </row>
    <row r="218" spans="1:18" s="67" customFormat="1" ht="15" customHeight="1" x14ac:dyDescent="0.2">
      <c r="A218" s="81" t="s">
        <v>346</v>
      </c>
      <c r="B218" s="81"/>
      <c r="C218" s="81"/>
      <c r="D218" s="81"/>
      <c r="E218" s="81"/>
      <c r="F218" s="81"/>
      <c r="G218" s="68">
        <f>+SUM(G1:G217)</f>
        <v>11688907.210000001</v>
      </c>
      <c r="H218" s="68">
        <f t="shared" ref="H218:Q218" si="14">+SUM(H1:H217)</f>
        <v>999708.18000000087</v>
      </c>
      <c r="I218" s="68">
        <f t="shared" si="14"/>
        <v>12160</v>
      </c>
      <c r="J218" s="68">
        <f t="shared" si="14"/>
        <v>335471.64000000007</v>
      </c>
      <c r="K218" s="68">
        <f t="shared" si="14"/>
        <v>351256.27999999991</v>
      </c>
      <c r="L218" s="68">
        <f t="shared" si="14"/>
        <v>339748.06099999987</v>
      </c>
      <c r="M218" s="68">
        <f t="shared" si="14"/>
        <v>63472.019999999975</v>
      </c>
      <c r="N218" s="68">
        <f t="shared" si="14"/>
        <v>52205.789999999994</v>
      </c>
      <c r="O218" s="68">
        <f t="shared" si="14"/>
        <v>26600</v>
      </c>
      <c r="P218" s="68">
        <f t="shared" si="14"/>
        <v>887831.36999999988</v>
      </c>
      <c r="Q218" s="68">
        <f t="shared" si="14"/>
        <v>3068453.3410000019</v>
      </c>
      <c r="R218" s="68">
        <f>+SUM(R1:R217)</f>
        <v>8620453.8690000027</v>
      </c>
    </row>
    <row r="219" spans="1:18" s="4" customFormat="1" ht="15" customHeight="1" x14ac:dyDescent="0.2">
      <c r="A219" s="82" t="s">
        <v>347</v>
      </c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</row>
    <row r="220" spans="1:18" s="4" customFormat="1" ht="12" customHeight="1" x14ac:dyDescent="0.2">
      <c r="A220" s="65"/>
      <c r="B220" s="62"/>
      <c r="C220" s="62"/>
      <c r="D220" s="66"/>
      <c r="E220" s="62"/>
      <c r="F220" s="77"/>
      <c r="G220" s="63"/>
      <c r="H220" s="64"/>
      <c r="I220" s="64"/>
      <c r="J220" s="35"/>
      <c r="K220" s="35"/>
      <c r="L220" s="64"/>
      <c r="M220" s="64"/>
      <c r="N220" s="64"/>
      <c r="O220" s="64"/>
      <c r="P220" s="64"/>
      <c r="Q220" s="64"/>
      <c r="R220" s="64"/>
    </row>
    <row r="221" spans="1:18" x14ac:dyDescent="0.2">
      <c r="A221" s="86"/>
      <c r="B221" s="86"/>
      <c r="C221" s="86"/>
      <c r="D221" s="86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</row>
    <row r="222" spans="1:18" x14ac:dyDescent="0.2">
      <c r="A222" s="86"/>
      <c r="B222" s="86"/>
      <c r="C222" s="86"/>
      <c r="D222" s="86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</row>
    <row r="223" spans="1:18" x14ac:dyDescent="0.2">
      <c r="A223" s="86"/>
      <c r="B223" s="86"/>
      <c r="C223" s="87"/>
      <c r="D223" s="87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</row>
    <row r="224" spans="1:18" x14ac:dyDescent="0.2">
      <c r="A224" s="60"/>
      <c r="B224" s="60"/>
      <c r="C224" s="61"/>
      <c r="D224" s="6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</row>
    <row r="225" spans="1:18" x14ac:dyDescent="0.2">
      <c r="A225" s="60"/>
      <c r="B225" s="60"/>
      <c r="C225" s="61"/>
      <c r="D225" s="6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1:18" x14ac:dyDescent="0.2">
      <c r="A226" s="60"/>
      <c r="B226" s="60"/>
      <c r="C226" s="61"/>
      <c r="D226" s="6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1:18" x14ac:dyDescent="0.2">
      <c r="A227" s="60"/>
      <c r="B227" s="60"/>
      <c r="C227" s="61"/>
      <c r="D227" s="6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1:18" x14ac:dyDescent="0.2">
      <c r="A228" s="6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32" spans="1:18" x14ac:dyDescent="0.2">
      <c r="H232" s="3"/>
      <c r="I232" s="3"/>
      <c r="J232" s="1"/>
      <c r="K232" s="1"/>
    </row>
    <row r="233" spans="1:18" ht="15" x14ac:dyDescent="0.25">
      <c r="C233" s="53"/>
      <c r="D233" s="54"/>
      <c r="E233" s="53"/>
      <c r="F233" s="78"/>
      <c r="G233" s="55"/>
      <c r="H233" s="55"/>
      <c r="I233" s="83"/>
      <c r="J233" s="83"/>
      <c r="K233" s="83"/>
      <c r="L233" s="83"/>
      <c r="M233" s="83"/>
    </row>
    <row r="234" spans="1:18" ht="15" customHeight="1" x14ac:dyDescent="0.2">
      <c r="C234" s="56" t="s">
        <v>338</v>
      </c>
      <c r="D234" s="56"/>
      <c r="E234" s="58" t="s">
        <v>339</v>
      </c>
      <c r="F234" s="79"/>
      <c r="G234" s="57"/>
      <c r="H234" s="57"/>
      <c r="I234" s="84" t="s">
        <v>340</v>
      </c>
      <c r="J234" s="84"/>
      <c r="K234" s="84"/>
      <c r="L234" s="84"/>
      <c r="M234" s="84"/>
    </row>
    <row r="235" spans="1:18" ht="15" customHeight="1" x14ac:dyDescent="0.2">
      <c r="C235" s="56" t="s">
        <v>341</v>
      </c>
      <c r="D235" s="56"/>
      <c r="E235" s="56" t="s">
        <v>342</v>
      </c>
      <c r="F235" s="79"/>
      <c r="G235" s="57"/>
      <c r="H235" s="57"/>
      <c r="I235" s="85" t="s">
        <v>343</v>
      </c>
      <c r="J235" s="85"/>
      <c r="K235" s="85"/>
      <c r="L235" s="85"/>
      <c r="M235" s="85"/>
    </row>
    <row r="236" spans="1:18" ht="15" customHeight="1" x14ac:dyDescent="0.2">
      <c r="C236" s="56" t="s">
        <v>344</v>
      </c>
      <c r="D236" s="56"/>
      <c r="E236" s="56" t="s">
        <v>345</v>
      </c>
      <c r="F236" s="79"/>
      <c r="G236" s="57"/>
      <c r="H236" s="57"/>
      <c r="I236" s="85" t="s">
        <v>348</v>
      </c>
      <c r="J236" s="85"/>
      <c r="K236" s="85"/>
      <c r="L236" s="85"/>
      <c r="M236" s="85"/>
    </row>
    <row r="237" spans="1:18" x14ac:dyDescent="0.2">
      <c r="F237" s="80"/>
      <c r="G237" s="3"/>
      <c r="J237" s="1"/>
      <c r="K237" s="1"/>
    </row>
    <row r="238" spans="1:18" x14ac:dyDescent="0.2">
      <c r="H238" s="3"/>
      <c r="I238" s="3"/>
      <c r="J238" s="1"/>
      <c r="K238" s="1"/>
    </row>
  </sheetData>
  <mergeCells count="26">
    <mergeCell ref="A193:R193"/>
    <mergeCell ref="A2:K2"/>
    <mergeCell ref="A3:R3"/>
    <mergeCell ref="A5:R5"/>
    <mergeCell ref="A6:R6"/>
    <mergeCell ref="A192:R192"/>
    <mergeCell ref="A94:R94"/>
    <mergeCell ref="A95:R95"/>
    <mergeCell ref="A97:R97"/>
    <mergeCell ref="A98:R98"/>
    <mergeCell ref="A186:R186"/>
    <mergeCell ref="A190:R190"/>
    <mergeCell ref="A191:R191"/>
    <mergeCell ref="A8:R8"/>
    <mergeCell ref="A99:R99"/>
    <mergeCell ref="A7:R7"/>
    <mergeCell ref="I236:M236"/>
    <mergeCell ref="A221:D221"/>
    <mergeCell ref="A222:D222"/>
    <mergeCell ref="A223:B223"/>
    <mergeCell ref="C223:D223"/>
    <mergeCell ref="A218:F218"/>
    <mergeCell ref="A219:R219"/>
    <mergeCell ref="I233:M233"/>
    <mergeCell ref="I234:M234"/>
    <mergeCell ref="I235:M235"/>
  </mergeCells>
  <phoneticPr fontId="10" type="noConversion"/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Q11:Q91 Q101:Q183 Q195:Q21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ae58843ef30c0e7b3d84066fd5ee70c1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542dbf1303fb0f5b13af05ce027534f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864ad79e-96ee-430a-bb0e-de714f4396ae"/>
  </ds:schemaRefs>
</ds:datastoreItem>
</file>

<file path=customXml/itemProps3.xml><?xml version="1.0" encoding="utf-8"?>
<ds:datastoreItem xmlns:ds="http://schemas.openxmlformats.org/officeDocument/2006/customXml" ds:itemID="{9AB2A5B4-A123-4653-9341-747577448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2024-09-12T18:00:08Z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