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46" documentId="13_ncr:1_{9807F65C-6097-46F8-8327-E860DBEEB91F}" xr6:coauthVersionLast="47" xr6:coauthVersionMax="47" xr10:uidLastSave="{A693A6F2-B4A5-4F31-A58D-2606CA310FDA}"/>
  <bookViews>
    <workbookView minimized="1" xWindow="375" yWindow="1980" windowWidth="12120" windowHeight="13245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40" l="1"/>
  <c r="G103" i="40"/>
  <c r="A89" i="40" l="1"/>
  <c r="T91" i="40"/>
  <c r="S91" i="40"/>
  <c r="S90" i="40"/>
  <c r="B90" i="40"/>
  <c r="C90" i="40"/>
  <c r="E90" i="40"/>
  <c r="F90" i="40"/>
  <c r="G90" i="40"/>
  <c r="G104" i="40" s="1"/>
  <c r="H90" i="40"/>
  <c r="I90" i="40"/>
  <c r="I104" i="40" s="1"/>
  <c r="J90" i="40"/>
  <c r="J104" i="40" s="1"/>
  <c r="K90" i="40"/>
  <c r="K104" i="40" s="1"/>
  <c r="L90" i="40"/>
  <c r="L104" i="40" s="1"/>
  <c r="M90" i="40"/>
  <c r="M104" i="40" s="1"/>
  <c r="N90" i="40"/>
  <c r="N104" i="40" s="1"/>
  <c r="O90" i="40"/>
  <c r="O104" i="40" s="1"/>
  <c r="P90" i="40"/>
  <c r="Q90" i="40"/>
  <c r="Q104" i="40" s="1"/>
  <c r="R90" i="40"/>
  <c r="A90" i="40"/>
  <c r="A88" i="40"/>
  <c r="A87" i="40"/>
  <c r="H103" i="40"/>
  <c r="P103" i="40" s="1"/>
  <c r="R103" i="40" s="1"/>
  <c r="H93" i="40"/>
  <c r="H94" i="40"/>
  <c r="H95" i="40"/>
  <c r="H96" i="40"/>
  <c r="H97" i="40"/>
  <c r="P97" i="40" s="1"/>
  <c r="R97" i="40" s="1"/>
  <c r="H98" i="40"/>
  <c r="P98" i="40" s="1"/>
  <c r="R98" i="40" s="1"/>
  <c r="H99" i="40"/>
  <c r="P99" i="40" s="1"/>
  <c r="R99" i="40" s="1"/>
  <c r="H100" i="40"/>
  <c r="P100" i="40" s="1"/>
  <c r="R100" i="40" s="1"/>
  <c r="H101" i="40"/>
  <c r="P101" i="40" s="1"/>
  <c r="R101" i="40" s="1"/>
  <c r="H102" i="40"/>
  <c r="P102" i="40" s="1"/>
  <c r="R102" i="40" s="1"/>
  <c r="H92" i="40" l="1"/>
  <c r="P92" i="40" s="1"/>
  <c r="R92" i="40" s="1"/>
  <c r="P93" i="40"/>
  <c r="R93" i="40" s="1"/>
  <c r="P94" i="40"/>
  <c r="R94" i="40" s="1"/>
  <c r="P95" i="40"/>
  <c r="R95" i="40" s="1"/>
  <c r="P96" i="40"/>
  <c r="R96" i="40" s="1"/>
  <c r="H60" i="40"/>
  <c r="H78" i="40"/>
  <c r="P78" i="40" s="1"/>
  <c r="R78" i="40" s="1"/>
  <c r="H77" i="40"/>
  <c r="H76" i="40"/>
  <c r="H12" i="40"/>
  <c r="H13" i="40"/>
  <c r="H14" i="40"/>
  <c r="H15" i="40"/>
  <c r="H16" i="40"/>
  <c r="H17" i="40"/>
  <c r="H18" i="40"/>
  <c r="H19" i="40"/>
  <c r="H20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H49" i="40"/>
  <c r="H50" i="40"/>
  <c r="H51" i="40"/>
  <c r="H52" i="40"/>
  <c r="H53" i="40"/>
  <c r="H54" i="40"/>
  <c r="H55" i="40"/>
  <c r="H56" i="40"/>
  <c r="H57" i="40"/>
  <c r="H58" i="40"/>
  <c r="H59" i="40"/>
  <c r="H61" i="40"/>
  <c r="H62" i="40"/>
  <c r="H63" i="40"/>
  <c r="H64" i="40"/>
  <c r="H65" i="40"/>
  <c r="H66" i="40"/>
  <c r="H67" i="40"/>
  <c r="H68" i="40"/>
  <c r="H69" i="40"/>
  <c r="H70" i="40"/>
  <c r="H71" i="40"/>
  <c r="H72" i="40"/>
  <c r="H73" i="40"/>
  <c r="H74" i="40"/>
  <c r="H75" i="40"/>
  <c r="H11" i="40"/>
  <c r="P11" i="40" l="1"/>
  <c r="H104" i="40"/>
  <c r="P27" i="40"/>
  <c r="R27" i="40" s="1"/>
  <c r="R11" i="40" l="1"/>
  <c r="P12" i="40"/>
  <c r="R12" i="40" s="1"/>
  <c r="P13" i="40"/>
  <c r="R13" i="40" s="1"/>
  <c r="P14" i="40"/>
  <c r="R14" i="40" s="1"/>
  <c r="P15" i="40"/>
  <c r="R15" i="40" s="1"/>
  <c r="P16" i="40"/>
  <c r="R16" i="40" s="1"/>
  <c r="P17" i="40"/>
  <c r="R17" i="40" s="1"/>
  <c r="P18" i="40"/>
  <c r="R18" i="40" s="1"/>
  <c r="P19" i="40"/>
  <c r="R19" i="40" s="1"/>
  <c r="P20" i="40"/>
  <c r="R20" i="40" s="1"/>
  <c r="P21" i="40"/>
  <c r="R21" i="40" s="1"/>
  <c r="P22" i="40"/>
  <c r="R22" i="40" s="1"/>
  <c r="P23" i="40"/>
  <c r="R23" i="40" s="1"/>
  <c r="P24" i="40"/>
  <c r="R24" i="40" s="1"/>
  <c r="P25" i="40"/>
  <c r="R25" i="40" s="1"/>
  <c r="P26" i="40"/>
  <c r="R26" i="40" s="1"/>
  <c r="P28" i="40"/>
  <c r="R28" i="40" s="1"/>
  <c r="P29" i="40"/>
  <c r="R29" i="40" s="1"/>
  <c r="P30" i="40"/>
  <c r="R30" i="40" s="1"/>
  <c r="P31" i="40"/>
  <c r="R31" i="40" s="1"/>
  <c r="P32" i="40"/>
  <c r="R32" i="40" s="1"/>
  <c r="P33" i="40"/>
  <c r="R33" i="40" s="1"/>
  <c r="P34" i="40"/>
  <c r="R34" i="40" s="1"/>
  <c r="P35" i="40"/>
  <c r="R35" i="40" s="1"/>
  <c r="P36" i="40"/>
  <c r="R36" i="40" s="1"/>
  <c r="P37" i="40"/>
  <c r="R37" i="40" s="1"/>
  <c r="P38" i="40"/>
  <c r="R38" i="40" s="1"/>
  <c r="P39" i="40"/>
  <c r="R39" i="40" s="1"/>
  <c r="P40" i="40"/>
  <c r="R40" i="40" s="1"/>
  <c r="P41" i="40"/>
  <c r="R41" i="40" s="1"/>
  <c r="P42" i="40"/>
  <c r="R42" i="40" s="1"/>
  <c r="P43" i="40"/>
  <c r="R43" i="40" s="1"/>
  <c r="P44" i="40"/>
  <c r="R44" i="40" s="1"/>
  <c r="P45" i="40"/>
  <c r="R45" i="40" s="1"/>
  <c r="P46" i="40"/>
  <c r="R46" i="40" s="1"/>
  <c r="P47" i="40"/>
  <c r="R47" i="40" s="1"/>
  <c r="P48" i="40"/>
  <c r="R48" i="40" s="1"/>
  <c r="P49" i="40"/>
  <c r="R49" i="40" s="1"/>
  <c r="P50" i="40"/>
  <c r="R50" i="40" s="1"/>
  <c r="P51" i="40"/>
  <c r="R51" i="40" s="1"/>
  <c r="P52" i="40"/>
  <c r="R52" i="40" s="1"/>
  <c r="P53" i="40"/>
  <c r="R53" i="40" s="1"/>
  <c r="P54" i="40"/>
  <c r="R54" i="40" s="1"/>
  <c r="P55" i="40"/>
  <c r="R55" i="40" s="1"/>
  <c r="P56" i="40"/>
  <c r="R56" i="40" s="1"/>
  <c r="P57" i="40"/>
  <c r="R57" i="40" s="1"/>
  <c r="P58" i="40"/>
  <c r="R58" i="40" s="1"/>
  <c r="P59" i="40"/>
  <c r="R59" i="40" s="1"/>
  <c r="P60" i="40"/>
  <c r="R60" i="40" s="1"/>
  <c r="P61" i="40"/>
  <c r="R61" i="40" s="1"/>
  <c r="P62" i="40"/>
  <c r="R62" i="40" s="1"/>
  <c r="P63" i="40"/>
  <c r="R63" i="40" s="1"/>
  <c r="P64" i="40"/>
  <c r="R64" i="40" s="1"/>
  <c r="P65" i="40"/>
  <c r="R65" i="40" s="1"/>
  <c r="P66" i="40"/>
  <c r="R66" i="40" s="1"/>
  <c r="P67" i="40"/>
  <c r="R67" i="40" s="1"/>
  <c r="P68" i="40"/>
  <c r="R68" i="40" s="1"/>
  <c r="P69" i="40"/>
  <c r="R69" i="40" s="1"/>
  <c r="P70" i="40"/>
  <c r="R70" i="40" s="1"/>
  <c r="P71" i="40"/>
  <c r="R71" i="40" s="1"/>
  <c r="P72" i="40"/>
  <c r="R72" i="40" s="1"/>
  <c r="P73" i="40"/>
  <c r="R73" i="40" s="1"/>
  <c r="P74" i="40"/>
  <c r="R74" i="40" s="1"/>
  <c r="P75" i="40"/>
  <c r="R75" i="40" s="1"/>
  <c r="P76" i="40"/>
  <c r="R76" i="40" s="1"/>
  <c r="P77" i="40"/>
  <c r="R77" i="40" s="1"/>
  <c r="P104" i="40" l="1"/>
  <c r="R104" i="40"/>
</calcChain>
</file>

<file path=xl/sharedStrings.xml><?xml version="1.0" encoding="utf-8"?>
<sst xmlns="http://schemas.openxmlformats.org/spreadsheetml/2006/main" count="435" uniqueCount="171">
  <si>
    <t>DEPARTAMENTO ADMINISTRATIVO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</si>
  <si>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</si>
  <si>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</si>
  <si>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</si>
  <si>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</si>
  <si>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</si>
  <si>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</si>
  <si>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</si>
  <si>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</si>
  <si>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</si>
  <si>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</si>
  <si>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</si>
  <si>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</si>
  <si>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ISR</t>
  </si>
  <si>
    <t>FEMENINO</t>
  </si>
  <si>
    <t>MASCULINO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</si>
  <si>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</si>
  <si>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</si>
  <si>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</si>
  <si>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</si>
  <si>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</si>
  <si>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</si>
  <si>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</si>
  <si>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</si>
  <si>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TECNICA ADMINISTRATIVA</t>
  </si>
  <si>
    <t>ROSA ANGELA ARIAS</t>
  </si>
  <si>
    <t>AYUDANTE DE MANTENIMIENTO</t>
  </si>
  <si>
    <t>TEOFILO CRUZ RODRIGUEZ</t>
  </si>
  <si>
    <t>MANUEL EMILIO PORTES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</si>
  <si>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</si>
  <si>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</si>
  <si>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</si>
  <si>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</si>
  <si>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</si>
  <si>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</si>
  <si>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DIVISION DE COMUNICACIONES</t>
  </si>
  <si>
    <t>SOPORTE MESA DE AYUDA</t>
  </si>
  <si>
    <t>GESTORA DE PROTOCOLO</t>
  </si>
  <si>
    <t>FELICITA JORGE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</si>
  <si>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</si>
  <si>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</si>
  <si>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</si>
  <si>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</si>
  <si>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</si>
  <si>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</si>
  <si>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</si>
  <si>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</si>
  <si>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</si>
  <si>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</si>
  <si>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</si>
  <si>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</si>
  <si>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</si>
  <si>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</si>
  <si>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</si>
  <si>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</si>
  <si>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</si>
  <si>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</si>
  <si>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</si>
  <si>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</si>
  <si>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</si>
  <si>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</si>
  <si>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</si>
  <si>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</si>
  <si>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</si>
  <si>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</si>
  <si>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</si>
  <si>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</si>
  <si>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</si>
  <si>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</si>
  <si>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</si>
  <si>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</si>
  <si>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</si>
  <si>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</si>
  <si>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</si>
  <si>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</si>
  <si>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</si>
  <si>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</si>
  <si>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</si>
  <si>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</si>
  <si>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</si>
  <si>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</si>
  <si>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</si>
  <si>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</si>
  <si>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</si>
  <si>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</si>
  <si>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</si>
  <si>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</si>
  <si>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</si>
  <si>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</si>
  <si>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</si>
  <si>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</si>
  <si>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</si>
  <si>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</si>
  <si>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</si>
  <si>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</si>
  <si>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</si>
  <si>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</si>
  <si>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</si>
  <si>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</si>
  <si>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</si>
  <si>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</si>
  <si>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</si>
  <si>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</si>
  <si>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</si>
  <si>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</si>
  <si>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ANALISTA DE PROYECTOS</t>
  </si>
  <si>
    <t>KATERINE AIMEE CARRASCO SANCHEZ</t>
  </si>
  <si>
    <t>JOSIANY GUZMAN ROSARIO</t>
  </si>
  <si>
    <t>MERCEDES YSABEL RODRIGUEZ POLANCO</t>
  </si>
  <si>
    <t>DEPARTAMENTO DE TECNOLOGIA</t>
  </si>
  <si>
    <t>DIVISION DE ECONOMIA</t>
  </si>
  <si>
    <t>INDHIANA VALERA RUIZ</t>
  </si>
  <si>
    <t>CARLOS RAFAEL MARTIN ALTUNA BATISTA</t>
  </si>
  <si>
    <t>TECNICO INV. DE ACCIDENTES DE AVIACION</t>
  </si>
  <si>
    <t>CIAA</t>
  </si>
  <si>
    <t>RAFAEL REYES JEREZ</t>
  </si>
  <si>
    <t>JOSEFINA ORTIZ FAÑA</t>
  </si>
  <si>
    <t>BELQUI ANTONIA MORA FAMILIA</t>
  </si>
  <si>
    <t>ALEJANDRO VILLAR HERNANDEZ</t>
  </si>
  <si>
    <t>ERNESTO ANTONIO DOMINGUEZ SANTOS</t>
  </si>
  <si>
    <t>JUAN SILVERIO</t>
  </si>
  <si>
    <t>JUAN MANUEL NUÑEZ ROJAS</t>
  </si>
  <si>
    <t>GREGORY MEDINA TORRES</t>
  </si>
  <si>
    <t>CONSERJE</t>
  </si>
  <si>
    <t>GESTORA DE REDES SOCIALES</t>
  </si>
  <si>
    <t>AUXILIAR DE TRANSPORTACION</t>
  </si>
  <si>
    <t>BOLIVAR AUGUSTO MOREL ALMONTE</t>
  </si>
  <si>
    <t>VICTOR HUGO VALENZUELA FELIZ</t>
  </si>
  <si>
    <t>GREILYN JUANIN GUILAMO DE LA ROSA</t>
  </si>
  <si>
    <t>JOSE LUIS CRUZ REYES</t>
  </si>
  <si>
    <t>DIGITADOR</t>
  </si>
  <si>
    <t>CARMEN MARIEL UREÑA LEBRON</t>
  </si>
  <si>
    <t>LUISANNA MARIA AMARANTE RODRIGUEZ</t>
  </si>
  <si>
    <t>ROQUE ALEXIS VENTURA VALLEJO</t>
  </si>
  <si>
    <t>EDARLIN DAVID GERALDO SANCHEZ</t>
  </si>
  <si>
    <t>MARIA NIKAURIS URBAEZ</t>
  </si>
  <si>
    <t>AMARILIS CASTRO JIMENEZ</t>
  </si>
  <si>
    <t>TECNICA EN COMUNICACIONES</t>
  </si>
  <si>
    <t>MARITZA MENA ALONZO</t>
  </si>
  <si>
    <t>DISEÑADORA GRAFICA</t>
  </si>
  <si>
    <t>Agosto 2024</t>
  </si>
  <si>
    <t>Nómina Personal de Carácter Temporal</t>
  </si>
  <si>
    <t>Núm.</t>
  </si>
  <si>
    <t>Nombre</t>
  </si>
  <si>
    <t>Cargo</t>
  </si>
  <si>
    <t>Área</t>
  </si>
  <si>
    <t>Género</t>
  </si>
  <si>
    <t>Sueldo Bruto</t>
  </si>
  <si>
    <t>25% Seguro Complementario</t>
  </si>
  <si>
    <t>Otros Descuentos</t>
  </si>
  <si>
    <t>Descuento Banco</t>
  </si>
  <si>
    <t>Descuento Cooperativa</t>
  </si>
  <si>
    <t>Otros Ingresos</t>
  </si>
  <si>
    <t>Total Descuento</t>
  </si>
  <si>
    <t>Sueldo Neto</t>
  </si>
  <si>
    <t>Duración</t>
  </si>
  <si>
    <t>Desde</t>
  </si>
  <si>
    <t>Hasta</t>
  </si>
  <si>
    <t>(Valores en RD$)</t>
  </si>
  <si>
    <t>Elaborado por:</t>
  </si>
  <si>
    <t>Revisado por:</t>
  </si>
  <si>
    <t>Marino Veras R.</t>
  </si>
  <si>
    <t>Eloida Núñez</t>
  </si>
  <si>
    <t>Izzet Sansur Q.</t>
  </si>
  <si>
    <t>Enc. División de Contabilidad</t>
  </si>
  <si>
    <t>Enc. Departamento Financiero</t>
  </si>
  <si>
    <t>Estatus</t>
  </si>
  <si>
    <t>CONTRATADO</t>
  </si>
  <si>
    <t>Total</t>
  </si>
  <si>
    <t>Director Administrativo y Financiero</t>
  </si>
  <si>
    <t>NO HAY NADA ESCRITO DEBAJO DE ESTA PÁGINA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</si>
</sst>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164" fontId="3" fillId="0" borderId="0" xfId="1" applyFont="1"/>
    <xf numFmtId="0" fontId="6" fillId="0" borderId="0" xfId="0" applyFont="1"/>
    <xf numFmtId="0" fontId="8" fillId="0" borderId="5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1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14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16" xfId="0" applyFont="1" applyBorder="1" applyAlignment="1">
      <alignment horizontal="center"/>
    </xf>
    <xf numFmtId="49" fontId="16" fillId="0" borderId="4" xfId="0" applyNumberFormat="1" applyFont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49" fontId="16" fillId="0" borderId="5" xfId="0" applyNumberFormat="1" applyFont="1" applyBorder="1" applyAlignment="1">
      <alignment horizontal="center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49" fontId="16" fillId="0" borderId="7" xfId="0" applyNumberFormat="1" applyFont="1" applyBorder="1" applyAlignment="1">
      <alignment horizontal="center"/>
    </xf>
    <xf numFmtId="49" fontId="16" fillId="0" borderId="8" xfId="0" applyNumberFormat="1" applyFont="1" applyBorder="1" applyAlignment="1">
      <alignment horizontal="center"/>
    </xf>
    <xf numFmtId="0" fontId="15" fillId="2" borderId="12" xfId="0" applyFont="1" applyFill="1" applyBorder="1" applyAlignment="1">
      <alignment horizontal="center" vertical="center" wrapText="1"/>
    </xf>
    <xf numFmtId="164" fontId="15" fillId="2" borderId="12" xfId="1" applyFont="1" applyFill="1" applyBorder="1" applyAlignment="1">
      <alignment horizontal="center" vertical="center" wrapText="1"/>
    </xf>
    <xf numFmtId="164" fontId="15" fillId="2" borderId="11" xfId="1" applyFont="1" applyFill="1" applyBorder="1" applyAlignment="1">
      <alignment horizontal="center" vertical="center"/>
    </xf>
    <xf numFmtId="164" fontId="15" fillId="2" borderId="10" xfId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2" borderId="13" xfId="0" applyFont="1" applyFill="1" applyBorder="1" applyAlignment="1">
      <alignment horizontal="center" vertical="center" wrapText="1"/>
    </xf>
    <xf numFmtId="164" fontId="15" fillId="2" borderId="13" xfId="1" applyFont="1" applyFill="1" applyBorder="1" applyAlignment="1">
      <alignment horizontal="center" vertical="center" wrapText="1"/>
    </xf>
    <xf numFmtId="164" fontId="15" fillId="2" borderId="15" xfId="1" applyFont="1" applyFill="1" applyBorder="1" applyAlignment="1">
      <alignment horizontal="center" vertical="center"/>
    </xf>
    <xf numFmtId="164" fontId="15" fillId="2" borderId="10" xfId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14" fontId="16" fillId="0" borderId="14" xfId="0" applyNumberFormat="1" applyFont="1" applyBorder="1" applyAlignment="1">
      <alignment horizontal="center" vertical="center"/>
    </xf>
    <xf numFmtId="43" fontId="16" fillId="0" borderId="14" xfId="4" applyFont="1" applyFill="1" applyBorder="1" applyAlignment="1">
      <alignment horizontal="left" vertical="center"/>
    </xf>
    <xf numFmtId="164" fontId="16" fillId="0" borderId="9" xfId="1" applyFont="1" applyFill="1" applyBorder="1" applyAlignment="1">
      <alignment horizontal="left" vertical="center"/>
    </xf>
    <xf numFmtId="164" fontId="16" fillId="0" borderId="9" xfId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64" fontId="16" fillId="0" borderId="14" xfId="1" applyFont="1" applyFill="1" applyBorder="1" applyAlignment="1">
      <alignment horizontal="center" vertical="center"/>
    </xf>
    <xf numFmtId="164" fontId="16" fillId="0" borderId="14" xfId="1" applyFont="1" applyFill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left" vertical="center"/>
    </xf>
    <xf numFmtId="43" fontId="16" fillId="0" borderId="9" xfId="4" applyFont="1" applyFill="1" applyBorder="1" applyAlignment="1">
      <alignment horizontal="left" vertical="center"/>
    </xf>
    <xf numFmtId="14" fontId="16" fillId="0" borderId="9" xfId="0" applyNumberFormat="1" applyFont="1" applyBorder="1" applyAlignment="1">
      <alignment horizontal="center" vertical="center"/>
    </xf>
    <xf numFmtId="164" fontId="15" fillId="0" borderId="14" xfId="1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/>
    <xf numFmtId="0" fontId="5" fillId="0" borderId="14" xfId="0" applyFont="1" applyBorder="1" applyAlignment="1">
      <alignment horizontal="center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2335214</xdr:colOff>
      <xdr:row>1</xdr:row>
      <xdr:rowOff>123031</xdr:rowOff>
    </xdr:from>
    <xdr:to>
      <xdr:col>7</xdr:col>
      <xdr:colOff>51594</xdr:colOff>
      <xdr:row>5</xdr:row>
      <xdr:rowOff>145778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07464" y="305594"/>
          <a:ext cx="1915318" cy="10546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2369343</xdr:colOff>
      <xdr:row>83</xdr:row>
      <xdr:rowOff>0</xdr:rowOff>
    </xdr:from>
    <xdr:to>
      <xdr:col>7</xdr:col>
      <xdr:colOff>85723</xdr:colOff>
      <xdr:row>86</xdr:row>
      <xdr:rowOff>213247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90548E5-0B4A-4398-B30F-8A9F9D65F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41593" y="13255625"/>
          <a:ext cx="1915318" cy="10546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123"/>
  <sheetViews>
    <sheetView showGridLines="0" tabSelected="1" topLeftCell="A98" zoomScale="120" zoomScaleNormal="120" workbookViewId="0">
      <selection activeCell="D124" sqref="D124"/>
    </sheetView>
  </sheetViews>
  <sheetFormatPr baseColWidth="10" defaultColWidth="11.42578125" defaultRowHeight="14.25" x14ac:dyDescent="0.2"/>
  <cols>
    <col min="1" max="1" width="6" style="1" customWidth="1"/>
    <col min="2" max="2" width="41.28515625" style="1" bestFit="1" customWidth="1"/>
    <col min="3" max="3" width="37.85546875" style="1" bestFit="1" customWidth="1"/>
    <col min="4" max="4" width="13.42578125" style="1" bestFit="1" customWidth="1"/>
    <col min="5" max="5" width="39.28515625" style="1" bestFit="1" customWidth="1"/>
    <col min="6" max="6" width="11.28515625" style="1" bestFit="1" customWidth="1"/>
    <col min="7" max="7" width="12.42578125" style="2" bestFit="1" customWidth="1"/>
    <col min="8" max="8" width="11" style="2" bestFit="1" customWidth="1"/>
    <col min="9" max="9" width="7.85546875" style="2" bestFit="1" customWidth="1"/>
    <col min="10" max="10" width="6.7109375" style="2" customWidth="1"/>
    <col min="11" max="11" width="6.28515625" style="1" customWidth="1"/>
    <col min="12" max="12" width="16.7109375" style="1" customWidth="1"/>
    <col min="13" max="13" width="12.7109375" style="1" customWidth="1"/>
    <col min="14" max="14" width="11.85546875" style="1" customWidth="1"/>
    <col min="15" max="15" width="13.5703125" style="1" customWidth="1"/>
    <col min="16" max="16" width="10.85546875" style="1" customWidth="1"/>
    <col min="17" max="17" width="9.5703125" style="1" customWidth="1"/>
    <col min="18" max="18" width="12.42578125" style="1" bestFit="1" customWidth="1"/>
    <col min="19" max="19" width="9.7109375" style="1" bestFit="1" customWidth="1"/>
    <col min="20" max="20" width="10.7109375" style="1" bestFit="1" customWidth="1"/>
    <col min="21" max="16384" width="11.42578125" style="1"/>
  </cols>
  <sheetData>
    <row r="2" spans="1:20" ht="15" thickBot="1" x14ac:dyDescent="0.25"/>
    <row r="3" spans="1:20" ht="23.25" x14ac:dyDescent="0.3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7"/>
    </row>
    <row r="4" spans="1:20" ht="23.25" x14ac:dyDescent="0.35">
      <c r="A4" s="13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4"/>
    </row>
    <row r="5" spans="1:20" ht="20.25" x14ac:dyDescent="0.3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18" x14ac:dyDescent="0.25">
      <c r="A6" s="21" t="s">
        <v>141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/>
    </row>
    <row r="7" spans="1:20" s="31" customFormat="1" ht="12" x14ac:dyDescent="0.2">
      <c r="A7" s="28" t="s">
        <v>140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30"/>
    </row>
    <row r="8" spans="1:20" s="31" customFormat="1" ht="12.75" thickBot="1" x14ac:dyDescent="0.25">
      <c r="A8" s="32" t="s">
        <v>158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4"/>
    </row>
    <row r="9" spans="1:20" s="39" customFormat="1" ht="12.75" thickBot="1" x14ac:dyDescent="0.3">
      <c r="A9" s="35" t="s">
        <v>142</v>
      </c>
      <c r="B9" s="35" t="s">
        <v>143</v>
      </c>
      <c r="C9" s="35" t="s">
        <v>144</v>
      </c>
      <c r="D9" s="35" t="s">
        <v>166</v>
      </c>
      <c r="E9" s="35" t="s">
        <v>145</v>
      </c>
      <c r="F9" s="35" t="s">
        <v>146</v>
      </c>
      <c r="G9" s="36" t="s">
        <v>147</v>
      </c>
      <c r="H9" s="36" t="s">
        <v>13</v>
      </c>
      <c r="I9" s="36" t="s">
        <v>21</v>
      </c>
      <c r="J9" s="36" t="s">
        <v>22</v>
      </c>
      <c r="K9" s="36" t="s">
        <v>23</v>
      </c>
      <c r="L9" s="36" t="s">
        <v>148</v>
      </c>
      <c r="M9" s="36" t="s">
        <v>149</v>
      </c>
      <c r="N9" s="35" t="s">
        <v>150</v>
      </c>
      <c r="O9" s="36" t="s">
        <v>151</v>
      </c>
      <c r="P9" s="36" t="s">
        <v>153</v>
      </c>
      <c r="Q9" s="36" t="s">
        <v>152</v>
      </c>
      <c r="R9" s="36" t="s">
        <v>154</v>
      </c>
      <c r="S9" s="37" t="s">
        <v>155</v>
      </c>
      <c r="T9" s="38"/>
    </row>
    <row r="10" spans="1:20" s="39" customFormat="1" ht="12.75" thickBot="1" x14ac:dyDescent="0.3">
      <c r="A10" s="40"/>
      <c r="B10" s="40"/>
      <c r="C10" s="40"/>
      <c r="D10" s="40"/>
      <c r="E10" s="40"/>
      <c r="F10" s="40"/>
      <c r="G10" s="41"/>
      <c r="H10" s="41"/>
      <c r="I10" s="41"/>
      <c r="J10" s="41"/>
      <c r="K10" s="41"/>
      <c r="L10" s="41"/>
      <c r="M10" s="41"/>
      <c r="N10" s="40"/>
      <c r="O10" s="41"/>
      <c r="P10" s="41"/>
      <c r="Q10" s="41"/>
      <c r="R10" s="41"/>
      <c r="S10" s="42" t="s">
        <v>156</v>
      </c>
      <c r="T10" s="43" t="s">
        <v>157</v>
      </c>
    </row>
    <row r="11" spans="1:20" s="31" customFormat="1" ht="12" x14ac:dyDescent="0.2">
      <c r="A11" s="44">
        <v>1</v>
      </c>
      <c r="B11" s="45" t="s">
        <v>112</v>
      </c>
      <c r="C11" s="45" t="s">
        <v>113</v>
      </c>
      <c r="D11" s="45" t="s">
        <v>167</v>
      </c>
      <c r="E11" s="45" t="s">
        <v>114</v>
      </c>
      <c r="F11" s="46" t="s">
        <v>15</v>
      </c>
      <c r="G11" s="47">
        <v>50000</v>
      </c>
      <c r="H11" s="48">
        <f>+G11*0.1</f>
        <v>5000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f t="shared" ref="P11:P42" si="0">+SUM(H11:O11)</f>
        <v>5000</v>
      </c>
      <c r="Q11" s="49">
        <v>0</v>
      </c>
      <c r="R11" s="49">
        <f t="shared" ref="R11:R42" si="1">+G11+Q11-P11</f>
        <v>45000</v>
      </c>
      <c r="S11" s="46">
        <v>45446</v>
      </c>
      <c r="T11" s="46">
        <v>45629</v>
      </c>
    </row>
    <row r="12" spans="1:20" s="31" customFormat="1" ht="12" x14ac:dyDescent="0.2">
      <c r="A12" s="50">
        <v>2</v>
      </c>
      <c r="B12" s="45" t="s">
        <v>44</v>
      </c>
      <c r="C12" s="45" t="s">
        <v>19</v>
      </c>
      <c r="D12" s="45" t="s">
        <v>167</v>
      </c>
      <c r="E12" s="45" t="s">
        <v>0</v>
      </c>
      <c r="F12" s="50" t="s">
        <v>15</v>
      </c>
      <c r="G12" s="47">
        <v>31500</v>
      </c>
      <c r="H12" s="48">
        <f t="shared" ref="H12:H72" si="2">+G12*0.1</f>
        <v>3150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f t="shared" si="0"/>
        <v>3150</v>
      </c>
      <c r="Q12" s="51">
        <v>0</v>
      </c>
      <c r="R12" s="49">
        <f t="shared" si="1"/>
        <v>28350</v>
      </c>
      <c r="S12" s="46">
        <v>45383</v>
      </c>
      <c r="T12" s="46">
        <v>45566</v>
      </c>
    </row>
    <row r="13" spans="1:20" s="31" customFormat="1" ht="12" x14ac:dyDescent="0.2">
      <c r="A13" s="44">
        <v>3</v>
      </c>
      <c r="B13" s="45" t="s">
        <v>31</v>
      </c>
      <c r="C13" s="45" t="s">
        <v>24</v>
      </c>
      <c r="D13" s="45" t="s">
        <v>167</v>
      </c>
      <c r="E13" s="45" t="s">
        <v>0</v>
      </c>
      <c r="F13" s="50" t="s">
        <v>14</v>
      </c>
      <c r="G13" s="47">
        <v>20000</v>
      </c>
      <c r="H13" s="48">
        <f t="shared" si="2"/>
        <v>2000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f t="shared" si="0"/>
        <v>2000</v>
      </c>
      <c r="Q13" s="51">
        <v>0</v>
      </c>
      <c r="R13" s="49">
        <f t="shared" si="1"/>
        <v>18000</v>
      </c>
      <c r="S13" s="46">
        <v>45383</v>
      </c>
      <c r="T13" s="46">
        <v>45566</v>
      </c>
    </row>
    <row r="14" spans="1:20" s="31" customFormat="1" ht="12.75" customHeight="1" x14ac:dyDescent="0.2">
      <c r="A14" s="50">
        <v>4</v>
      </c>
      <c r="B14" s="45" t="s">
        <v>38</v>
      </c>
      <c r="C14" s="45" t="s">
        <v>24</v>
      </c>
      <c r="D14" s="45" t="s">
        <v>167</v>
      </c>
      <c r="E14" s="45" t="s">
        <v>0</v>
      </c>
      <c r="F14" s="50" t="s">
        <v>14</v>
      </c>
      <c r="G14" s="47">
        <v>35000</v>
      </c>
      <c r="H14" s="48">
        <f t="shared" si="2"/>
        <v>3500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f t="shared" si="0"/>
        <v>3500</v>
      </c>
      <c r="Q14" s="51">
        <v>0</v>
      </c>
      <c r="R14" s="49">
        <f t="shared" si="1"/>
        <v>31500</v>
      </c>
      <c r="S14" s="46">
        <v>45352</v>
      </c>
      <c r="T14" s="46">
        <v>45536</v>
      </c>
    </row>
    <row r="15" spans="1:20" s="31" customFormat="1" ht="12" x14ac:dyDescent="0.2">
      <c r="A15" s="44">
        <v>5</v>
      </c>
      <c r="B15" s="45" t="s">
        <v>40</v>
      </c>
      <c r="C15" s="45" t="s">
        <v>39</v>
      </c>
      <c r="D15" s="45" t="s">
        <v>167</v>
      </c>
      <c r="E15" s="45" t="s">
        <v>0</v>
      </c>
      <c r="F15" s="50" t="s">
        <v>15</v>
      </c>
      <c r="G15" s="47">
        <v>25000</v>
      </c>
      <c r="H15" s="48">
        <f t="shared" si="2"/>
        <v>2500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f t="shared" si="0"/>
        <v>2500</v>
      </c>
      <c r="Q15" s="51">
        <v>0</v>
      </c>
      <c r="R15" s="49">
        <f t="shared" si="1"/>
        <v>22500</v>
      </c>
      <c r="S15" s="46">
        <v>45383</v>
      </c>
      <c r="T15" s="46">
        <v>45566</v>
      </c>
    </row>
    <row r="16" spans="1:20" s="31" customFormat="1" ht="12" x14ac:dyDescent="0.2">
      <c r="A16" s="50">
        <v>6</v>
      </c>
      <c r="B16" s="45" t="s">
        <v>74</v>
      </c>
      <c r="C16" s="45" t="s">
        <v>39</v>
      </c>
      <c r="D16" s="45" t="s">
        <v>167</v>
      </c>
      <c r="E16" s="45" t="s">
        <v>0</v>
      </c>
      <c r="F16" s="50" t="s">
        <v>15</v>
      </c>
      <c r="G16" s="47">
        <v>30000</v>
      </c>
      <c r="H16" s="48">
        <f t="shared" si="2"/>
        <v>3000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f t="shared" si="0"/>
        <v>3000</v>
      </c>
      <c r="Q16" s="51">
        <v>0</v>
      </c>
      <c r="R16" s="49">
        <f t="shared" si="1"/>
        <v>27000</v>
      </c>
      <c r="S16" s="46">
        <v>45446</v>
      </c>
      <c r="T16" s="46">
        <v>45629</v>
      </c>
    </row>
    <row r="17" spans="1:20" s="31" customFormat="1" ht="12" x14ac:dyDescent="0.2">
      <c r="A17" s="44">
        <v>7</v>
      </c>
      <c r="B17" s="45" t="s">
        <v>51</v>
      </c>
      <c r="C17" s="45" t="s">
        <v>39</v>
      </c>
      <c r="D17" s="45" t="s">
        <v>167</v>
      </c>
      <c r="E17" s="45" t="s">
        <v>0</v>
      </c>
      <c r="F17" s="50" t="s">
        <v>14</v>
      </c>
      <c r="G17" s="47">
        <v>34000</v>
      </c>
      <c r="H17" s="48">
        <f t="shared" si="2"/>
        <v>3400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f t="shared" si="0"/>
        <v>3400</v>
      </c>
      <c r="Q17" s="51">
        <v>0</v>
      </c>
      <c r="R17" s="49">
        <f t="shared" si="1"/>
        <v>30600</v>
      </c>
      <c r="S17" s="46">
        <v>45383</v>
      </c>
      <c r="T17" s="46">
        <v>45566</v>
      </c>
    </row>
    <row r="18" spans="1:20" s="31" customFormat="1" ht="12" x14ac:dyDescent="0.2">
      <c r="A18" s="50">
        <v>8</v>
      </c>
      <c r="B18" s="45" t="s">
        <v>41</v>
      </c>
      <c r="C18" s="45" t="s">
        <v>39</v>
      </c>
      <c r="D18" s="45" t="s">
        <v>167</v>
      </c>
      <c r="E18" s="45" t="s">
        <v>0</v>
      </c>
      <c r="F18" s="50" t="s">
        <v>15</v>
      </c>
      <c r="G18" s="47">
        <v>55000</v>
      </c>
      <c r="H18" s="48">
        <f t="shared" si="2"/>
        <v>5500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f t="shared" si="0"/>
        <v>5500</v>
      </c>
      <c r="Q18" s="51">
        <v>0</v>
      </c>
      <c r="R18" s="49">
        <f t="shared" si="1"/>
        <v>49500</v>
      </c>
      <c r="S18" s="46">
        <v>45383</v>
      </c>
      <c r="T18" s="46">
        <v>45566</v>
      </c>
    </row>
    <row r="19" spans="1:20" s="31" customFormat="1" ht="12" x14ac:dyDescent="0.2">
      <c r="A19" s="44">
        <v>9</v>
      </c>
      <c r="B19" s="45" t="s">
        <v>33</v>
      </c>
      <c r="C19" s="45" t="s">
        <v>34</v>
      </c>
      <c r="D19" s="45" t="s">
        <v>167</v>
      </c>
      <c r="E19" s="45" t="s">
        <v>0</v>
      </c>
      <c r="F19" s="50" t="s">
        <v>14</v>
      </c>
      <c r="G19" s="47">
        <v>22000</v>
      </c>
      <c r="H19" s="48">
        <f t="shared" si="2"/>
        <v>2200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f t="shared" si="0"/>
        <v>2200</v>
      </c>
      <c r="Q19" s="51">
        <v>0</v>
      </c>
      <c r="R19" s="49">
        <f t="shared" si="1"/>
        <v>19800</v>
      </c>
      <c r="S19" s="46">
        <v>45383</v>
      </c>
      <c r="T19" s="46">
        <v>45566</v>
      </c>
    </row>
    <row r="20" spans="1:20" s="31" customFormat="1" ht="12" x14ac:dyDescent="0.2">
      <c r="A20" s="50">
        <v>10</v>
      </c>
      <c r="B20" s="45" t="s">
        <v>18</v>
      </c>
      <c r="C20" s="45" t="s">
        <v>19</v>
      </c>
      <c r="D20" s="45" t="s">
        <v>167</v>
      </c>
      <c r="E20" s="45" t="s">
        <v>0</v>
      </c>
      <c r="F20" s="50" t="s">
        <v>14</v>
      </c>
      <c r="G20" s="47">
        <v>55000</v>
      </c>
      <c r="H20" s="48">
        <f t="shared" si="2"/>
        <v>5500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f t="shared" si="0"/>
        <v>5500</v>
      </c>
      <c r="Q20" s="51">
        <v>0</v>
      </c>
      <c r="R20" s="49">
        <f t="shared" si="1"/>
        <v>49500</v>
      </c>
      <c r="S20" s="46">
        <v>45475</v>
      </c>
      <c r="T20" s="46">
        <v>45659</v>
      </c>
    </row>
    <row r="21" spans="1:20" s="31" customFormat="1" ht="12" x14ac:dyDescent="0.2">
      <c r="A21" s="44">
        <v>11</v>
      </c>
      <c r="B21" s="45" t="s">
        <v>75</v>
      </c>
      <c r="C21" s="45" t="s">
        <v>12</v>
      </c>
      <c r="D21" s="45" t="s">
        <v>167</v>
      </c>
      <c r="E21" s="45" t="s">
        <v>0</v>
      </c>
      <c r="F21" s="50" t="s">
        <v>14</v>
      </c>
      <c r="G21" s="47">
        <v>22000</v>
      </c>
      <c r="H21" s="48">
        <f t="shared" si="2"/>
        <v>2200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f t="shared" si="0"/>
        <v>2200</v>
      </c>
      <c r="Q21" s="51">
        <v>0</v>
      </c>
      <c r="R21" s="49">
        <f t="shared" si="1"/>
        <v>19800</v>
      </c>
      <c r="S21" s="46">
        <v>45446</v>
      </c>
      <c r="T21" s="46">
        <v>45629</v>
      </c>
    </row>
    <row r="22" spans="1:20" s="31" customFormat="1" ht="12" x14ac:dyDescent="0.2">
      <c r="A22" s="50">
        <v>12</v>
      </c>
      <c r="B22" s="45" t="s">
        <v>106</v>
      </c>
      <c r="C22" s="45" t="s">
        <v>12</v>
      </c>
      <c r="D22" s="45" t="s">
        <v>167</v>
      </c>
      <c r="E22" s="45" t="s">
        <v>0</v>
      </c>
      <c r="F22" s="50" t="s">
        <v>14</v>
      </c>
      <c r="G22" s="47">
        <v>20000</v>
      </c>
      <c r="H22" s="48">
        <f t="shared" si="2"/>
        <v>2000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f t="shared" si="0"/>
        <v>2000</v>
      </c>
      <c r="Q22" s="51">
        <v>0</v>
      </c>
      <c r="R22" s="49">
        <f t="shared" si="1"/>
        <v>18000</v>
      </c>
      <c r="S22" s="46">
        <v>45383</v>
      </c>
      <c r="T22" s="46">
        <v>45566</v>
      </c>
    </row>
    <row r="23" spans="1:20" s="31" customFormat="1" ht="12" x14ac:dyDescent="0.2">
      <c r="A23" s="44">
        <v>13</v>
      </c>
      <c r="B23" s="45" t="s">
        <v>76</v>
      </c>
      <c r="C23" s="45" t="s">
        <v>37</v>
      </c>
      <c r="D23" s="45" t="s">
        <v>167</v>
      </c>
      <c r="E23" s="45" t="s">
        <v>0</v>
      </c>
      <c r="F23" s="50" t="s">
        <v>14</v>
      </c>
      <c r="G23" s="47">
        <v>22000</v>
      </c>
      <c r="H23" s="48">
        <f t="shared" si="2"/>
        <v>2200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f t="shared" si="0"/>
        <v>2200</v>
      </c>
      <c r="Q23" s="51">
        <v>0</v>
      </c>
      <c r="R23" s="49">
        <f t="shared" si="1"/>
        <v>19800</v>
      </c>
      <c r="S23" s="46">
        <v>45383</v>
      </c>
      <c r="T23" s="46">
        <v>45566</v>
      </c>
    </row>
    <row r="24" spans="1:20" s="31" customFormat="1" ht="12" x14ac:dyDescent="0.2">
      <c r="A24" s="50">
        <v>14</v>
      </c>
      <c r="B24" s="45" t="s">
        <v>52</v>
      </c>
      <c r="C24" s="45" t="s">
        <v>39</v>
      </c>
      <c r="D24" s="45" t="s">
        <v>167</v>
      </c>
      <c r="E24" s="45" t="s">
        <v>0</v>
      </c>
      <c r="F24" s="50" t="s">
        <v>14</v>
      </c>
      <c r="G24" s="47">
        <v>30000</v>
      </c>
      <c r="H24" s="48">
        <f t="shared" si="2"/>
        <v>3000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f t="shared" si="0"/>
        <v>3000</v>
      </c>
      <c r="Q24" s="51">
        <v>0</v>
      </c>
      <c r="R24" s="49">
        <f t="shared" si="1"/>
        <v>27000</v>
      </c>
      <c r="S24" s="46">
        <v>45383</v>
      </c>
      <c r="T24" s="46">
        <v>45566</v>
      </c>
    </row>
    <row r="25" spans="1:20" s="31" customFormat="1" ht="12" x14ac:dyDescent="0.2">
      <c r="A25" s="44">
        <v>15</v>
      </c>
      <c r="B25" s="45" t="s">
        <v>77</v>
      </c>
      <c r="C25" s="45" t="s">
        <v>24</v>
      </c>
      <c r="D25" s="45" t="s">
        <v>167</v>
      </c>
      <c r="E25" s="45" t="s">
        <v>0</v>
      </c>
      <c r="F25" s="50" t="s">
        <v>14</v>
      </c>
      <c r="G25" s="47">
        <v>40000</v>
      </c>
      <c r="H25" s="48">
        <f t="shared" si="2"/>
        <v>4000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f t="shared" si="0"/>
        <v>4000</v>
      </c>
      <c r="Q25" s="51">
        <v>0</v>
      </c>
      <c r="R25" s="49">
        <f t="shared" si="1"/>
        <v>36000</v>
      </c>
      <c r="S25" s="46">
        <v>45412</v>
      </c>
      <c r="T25" s="46">
        <v>45595</v>
      </c>
    </row>
    <row r="26" spans="1:20" s="31" customFormat="1" ht="12" x14ac:dyDescent="0.2">
      <c r="A26" s="50">
        <v>16</v>
      </c>
      <c r="B26" s="45" t="s">
        <v>78</v>
      </c>
      <c r="C26" s="45" t="s">
        <v>24</v>
      </c>
      <c r="D26" s="45" t="s">
        <v>167</v>
      </c>
      <c r="E26" s="45" t="s">
        <v>0</v>
      </c>
      <c r="F26" s="50" t="s">
        <v>14</v>
      </c>
      <c r="G26" s="47">
        <v>22000</v>
      </c>
      <c r="H26" s="48">
        <f t="shared" si="2"/>
        <v>2200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f t="shared" si="0"/>
        <v>2200</v>
      </c>
      <c r="Q26" s="51">
        <v>0</v>
      </c>
      <c r="R26" s="49">
        <f t="shared" si="1"/>
        <v>19800</v>
      </c>
      <c r="S26" s="46">
        <v>45383</v>
      </c>
      <c r="T26" s="46">
        <v>45566</v>
      </c>
    </row>
    <row r="27" spans="1:20" s="31" customFormat="1" ht="12" x14ac:dyDescent="0.2">
      <c r="A27" s="44">
        <v>17</v>
      </c>
      <c r="B27" s="45" t="s">
        <v>133</v>
      </c>
      <c r="C27" s="45" t="s">
        <v>39</v>
      </c>
      <c r="D27" s="45" t="s">
        <v>167</v>
      </c>
      <c r="E27" s="45" t="s">
        <v>0</v>
      </c>
      <c r="F27" s="50" t="s">
        <v>15</v>
      </c>
      <c r="G27" s="47">
        <v>20000</v>
      </c>
      <c r="H27" s="48">
        <f t="shared" si="2"/>
        <v>2000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f t="shared" si="0"/>
        <v>2000</v>
      </c>
      <c r="Q27" s="51">
        <v>0</v>
      </c>
      <c r="R27" s="49">
        <f t="shared" si="1"/>
        <v>18000</v>
      </c>
      <c r="S27" s="46">
        <v>45356</v>
      </c>
      <c r="T27" s="46">
        <v>45540</v>
      </c>
    </row>
    <row r="28" spans="1:20" s="31" customFormat="1" ht="12" x14ac:dyDescent="0.2">
      <c r="A28" s="50">
        <v>18</v>
      </c>
      <c r="B28" s="45" t="s">
        <v>53</v>
      </c>
      <c r="C28" s="45" t="s">
        <v>24</v>
      </c>
      <c r="D28" s="45" t="s">
        <v>167</v>
      </c>
      <c r="E28" s="45" t="s">
        <v>0</v>
      </c>
      <c r="F28" s="50" t="s">
        <v>14</v>
      </c>
      <c r="G28" s="47">
        <v>25000</v>
      </c>
      <c r="H28" s="48">
        <f t="shared" si="2"/>
        <v>2500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f t="shared" si="0"/>
        <v>2500</v>
      </c>
      <c r="Q28" s="51">
        <v>0</v>
      </c>
      <c r="R28" s="49">
        <f t="shared" si="1"/>
        <v>22500</v>
      </c>
      <c r="S28" s="46">
        <v>45412</v>
      </c>
      <c r="T28" s="46">
        <v>45595</v>
      </c>
    </row>
    <row r="29" spans="1:20" s="31" customFormat="1" ht="12" x14ac:dyDescent="0.2">
      <c r="A29" s="44">
        <v>19</v>
      </c>
      <c r="B29" s="45" t="s">
        <v>54</v>
      </c>
      <c r="C29" s="45" t="s">
        <v>24</v>
      </c>
      <c r="D29" s="45" t="s">
        <v>167</v>
      </c>
      <c r="E29" s="45" t="s">
        <v>0</v>
      </c>
      <c r="F29" s="50" t="s">
        <v>14</v>
      </c>
      <c r="G29" s="47">
        <v>28000</v>
      </c>
      <c r="H29" s="48">
        <f t="shared" si="2"/>
        <v>2800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f t="shared" si="0"/>
        <v>2800</v>
      </c>
      <c r="Q29" s="51">
        <v>0</v>
      </c>
      <c r="R29" s="49">
        <f t="shared" si="1"/>
        <v>25200</v>
      </c>
      <c r="S29" s="46">
        <v>45412</v>
      </c>
      <c r="T29" s="46">
        <v>45595</v>
      </c>
    </row>
    <row r="30" spans="1:20" s="31" customFormat="1" ht="12" x14ac:dyDescent="0.2">
      <c r="A30" s="50">
        <v>20</v>
      </c>
      <c r="B30" s="45" t="s">
        <v>65</v>
      </c>
      <c r="C30" s="45" t="s">
        <v>37</v>
      </c>
      <c r="D30" s="45" t="s">
        <v>167</v>
      </c>
      <c r="E30" s="45" t="s">
        <v>0</v>
      </c>
      <c r="F30" s="50" t="s">
        <v>14</v>
      </c>
      <c r="G30" s="47">
        <v>45000</v>
      </c>
      <c r="H30" s="48">
        <f t="shared" si="2"/>
        <v>4500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f t="shared" si="0"/>
        <v>4500</v>
      </c>
      <c r="Q30" s="51">
        <v>0</v>
      </c>
      <c r="R30" s="49">
        <f t="shared" si="1"/>
        <v>40500</v>
      </c>
      <c r="S30" s="46">
        <v>45412</v>
      </c>
      <c r="T30" s="46">
        <v>45595</v>
      </c>
    </row>
    <row r="31" spans="1:20" s="31" customFormat="1" ht="12" x14ac:dyDescent="0.2">
      <c r="A31" s="44">
        <v>21</v>
      </c>
      <c r="B31" s="45" t="s">
        <v>73</v>
      </c>
      <c r="C31" s="45" t="s">
        <v>8</v>
      </c>
      <c r="D31" s="45" t="s">
        <v>167</v>
      </c>
      <c r="E31" s="45" t="s">
        <v>0</v>
      </c>
      <c r="F31" s="50" t="s">
        <v>14</v>
      </c>
      <c r="G31" s="47">
        <v>20000</v>
      </c>
      <c r="H31" s="48">
        <f t="shared" si="2"/>
        <v>2000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f t="shared" si="0"/>
        <v>2000</v>
      </c>
      <c r="Q31" s="51">
        <v>0</v>
      </c>
      <c r="R31" s="49">
        <f t="shared" si="1"/>
        <v>18000</v>
      </c>
      <c r="S31" s="46">
        <v>45475</v>
      </c>
      <c r="T31" s="46">
        <v>45659</v>
      </c>
    </row>
    <row r="32" spans="1:20" s="31" customFormat="1" ht="12" x14ac:dyDescent="0.2">
      <c r="A32" s="50">
        <v>22</v>
      </c>
      <c r="B32" s="45" t="s">
        <v>79</v>
      </c>
      <c r="C32" s="45" t="s">
        <v>8</v>
      </c>
      <c r="D32" s="45" t="s">
        <v>167</v>
      </c>
      <c r="E32" s="45" t="s">
        <v>0</v>
      </c>
      <c r="F32" s="50" t="s">
        <v>15</v>
      </c>
      <c r="G32" s="47">
        <v>20000</v>
      </c>
      <c r="H32" s="48">
        <f t="shared" si="2"/>
        <v>2000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f t="shared" si="0"/>
        <v>2000</v>
      </c>
      <c r="Q32" s="51">
        <v>0</v>
      </c>
      <c r="R32" s="49">
        <f t="shared" si="1"/>
        <v>18000</v>
      </c>
      <c r="S32" s="46">
        <v>45475</v>
      </c>
      <c r="T32" s="46">
        <v>45659</v>
      </c>
    </row>
    <row r="33" spans="1:20" s="31" customFormat="1" ht="12" x14ac:dyDescent="0.2">
      <c r="A33" s="44">
        <v>23</v>
      </c>
      <c r="B33" s="45" t="s">
        <v>98</v>
      </c>
      <c r="C33" s="45" t="s">
        <v>8</v>
      </c>
      <c r="D33" s="45" t="s">
        <v>167</v>
      </c>
      <c r="E33" s="45" t="s">
        <v>0</v>
      </c>
      <c r="F33" s="50" t="s">
        <v>15</v>
      </c>
      <c r="G33" s="47">
        <v>20000</v>
      </c>
      <c r="H33" s="48">
        <f t="shared" si="2"/>
        <v>2000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f t="shared" si="0"/>
        <v>2000</v>
      </c>
      <c r="Q33" s="51">
        <v>0</v>
      </c>
      <c r="R33" s="49">
        <f t="shared" si="1"/>
        <v>18000</v>
      </c>
      <c r="S33" s="46">
        <v>45324</v>
      </c>
      <c r="T33" s="46">
        <v>45506</v>
      </c>
    </row>
    <row r="34" spans="1:20" s="31" customFormat="1" ht="12" x14ac:dyDescent="0.2">
      <c r="A34" s="50">
        <v>24</v>
      </c>
      <c r="B34" s="45" t="s">
        <v>111</v>
      </c>
      <c r="C34" s="45" t="s">
        <v>8</v>
      </c>
      <c r="D34" s="45" t="s">
        <v>167</v>
      </c>
      <c r="E34" s="45" t="s">
        <v>0</v>
      </c>
      <c r="F34" s="50" t="s">
        <v>14</v>
      </c>
      <c r="G34" s="47">
        <v>20000</v>
      </c>
      <c r="H34" s="48">
        <f t="shared" si="2"/>
        <v>2000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f t="shared" si="0"/>
        <v>2000</v>
      </c>
      <c r="Q34" s="51">
        <v>0</v>
      </c>
      <c r="R34" s="49">
        <f t="shared" si="1"/>
        <v>18000</v>
      </c>
      <c r="S34" s="46">
        <v>45446</v>
      </c>
      <c r="T34" s="46">
        <v>45629</v>
      </c>
    </row>
    <row r="35" spans="1:20" s="31" customFormat="1" ht="12" x14ac:dyDescent="0.2">
      <c r="A35" s="44">
        <v>25</v>
      </c>
      <c r="B35" s="45" t="s">
        <v>115</v>
      </c>
      <c r="C35" s="45" t="s">
        <v>8</v>
      </c>
      <c r="D35" s="45" t="s">
        <v>167</v>
      </c>
      <c r="E35" s="45" t="s">
        <v>0</v>
      </c>
      <c r="F35" s="50" t="s">
        <v>15</v>
      </c>
      <c r="G35" s="47">
        <v>30000</v>
      </c>
      <c r="H35" s="48">
        <f t="shared" si="2"/>
        <v>3000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f t="shared" si="0"/>
        <v>3000</v>
      </c>
      <c r="Q35" s="51">
        <v>0</v>
      </c>
      <c r="R35" s="49">
        <f t="shared" si="1"/>
        <v>27000</v>
      </c>
      <c r="S35" s="46">
        <v>45475</v>
      </c>
      <c r="T35" s="46">
        <v>45659</v>
      </c>
    </row>
    <row r="36" spans="1:20" s="31" customFormat="1" ht="12" x14ac:dyDescent="0.2">
      <c r="A36" s="50">
        <v>26</v>
      </c>
      <c r="B36" s="45" t="s">
        <v>135</v>
      </c>
      <c r="C36" s="45" t="s">
        <v>8</v>
      </c>
      <c r="D36" s="45" t="s">
        <v>167</v>
      </c>
      <c r="E36" s="45" t="s">
        <v>0</v>
      </c>
      <c r="F36" s="50" t="s">
        <v>14</v>
      </c>
      <c r="G36" s="47">
        <v>40000</v>
      </c>
      <c r="H36" s="48">
        <f t="shared" si="2"/>
        <v>4000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f t="shared" si="0"/>
        <v>4000</v>
      </c>
      <c r="Q36" s="51">
        <v>0</v>
      </c>
      <c r="R36" s="49">
        <f t="shared" si="1"/>
        <v>36000</v>
      </c>
      <c r="S36" s="46">
        <v>45352</v>
      </c>
      <c r="T36" s="46">
        <v>45537</v>
      </c>
    </row>
    <row r="37" spans="1:20" s="31" customFormat="1" ht="12" x14ac:dyDescent="0.2">
      <c r="A37" s="44">
        <v>27</v>
      </c>
      <c r="B37" s="45" t="s">
        <v>116</v>
      </c>
      <c r="C37" s="45" t="s">
        <v>123</v>
      </c>
      <c r="D37" s="45" t="s">
        <v>167</v>
      </c>
      <c r="E37" s="45" t="s">
        <v>0</v>
      </c>
      <c r="F37" s="50" t="s">
        <v>14</v>
      </c>
      <c r="G37" s="47">
        <v>20000</v>
      </c>
      <c r="H37" s="48">
        <f t="shared" si="2"/>
        <v>2000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f t="shared" si="0"/>
        <v>2000</v>
      </c>
      <c r="Q37" s="51">
        <v>0</v>
      </c>
      <c r="R37" s="49">
        <f t="shared" si="1"/>
        <v>18000</v>
      </c>
      <c r="S37" s="46">
        <v>45475</v>
      </c>
      <c r="T37" s="46">
        <v>45659</v>
      </c>
    </row>
    <row r="38" spans="1:20" s="31" customFormat="1" ht="12" x14ac:dyDescent="0.2">
      <c r="A38" s="50">
        <v>28</v>
      </c>
      <c r="B38" s="45" t="s">
        <v>99</v>
      </c>
      <c r="C38" s="45" t="s">
        <v>103</v>
      </c>
      <c r="D38" s="45" t="s">
        <v>167</v>
      </c>
      <c r="E38" s="45" t="s">
        <v>0</v>
      </c>
      <c r="F38" s="50" t="s">
        <v>14</v>
      </c>
      <c r="G38" s="47">
        <v>45000</v>
      </c>
      <c r="H38" s="48">
        <f t="shared" si="2"/>
        <v>4500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f t="shared" si="0"/>
        <v>4500</v>
      </c>
      <c r="Q38" s="51">
        <v>0</v>
      </c>
      <c r="R38" s="49">
        <f t="shared" si="1"/>
        <v>40500</v>
      </c>
      <c r="S38" s="46">
        <v>45475</v>
      </c>
      <c r="T38" s="46">
        <v>45659</v>
      </c>
    </row>
    <row r="39" spans="1:20" s="31" customFormat="1" ht="12" x14ac:dyDescent="0.2">
      <c r="A39" s="44">
        <v>29</v>
      </c>
      <c r="B39" s="45" t="s">
        <v>128</v>
      </c>
      <c r="C39" s="45" t="s">
        <v>103</v>
      </c>
      <c r="D39" s="45" t="s">
        <v>167</v>
      </c>
      <c r="E39" s="45" t="s">
        <v>0</v>
      </c>
      <c r="F39" s="50" t="s">
        <v>14</v>
      </c>
      <c r="G39" s="47">
        <v>40000</v>
      </c>
      <c r="H39" s="48">
        <f t="shared" si="2"/>
        <v>4000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f t="shared" si="0"/>
        <v>4000</v>
      </c>
      <c r="Q39" s="51">
        <v>0</v>
      </c>
      <c r="R39" s="49">
        <f t="shared" si="1"/>
        <v>36000</v>
      </c>
      <c r="S39" s="46">
        <v>45412</v>
      </c>
      <c r="T39" s="46">
        <v>45595</v>
      </c>
    </row>
    <row r="40" spans="1:20" s="31" customFormat="1" ht="12" x14ac:dyDescent="0.2">
      <c r="A40" s="50">
        <v>30</v>
      </c>
      <c r="B40" s="45" t="s">
        <v>117</v>
      </c>
      <c r="C40" s="45" t="s">
        <v>8</v>
      </c>
      <c r="D40" s="45" t="s">
        <v>167</v>
      </c>
      <c r="E40" s="45" t="s">
        <v>0</v>
      </c>
      <c r="F40" s="50" t="s">
        <v>14</v>
      </c>
      <c r="G40" s="47">
        <v>35000</v>
      </c>
      <c r="H40" s="48">
        <f t="shared" si="2"/>
        <v>3500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f t="shared" si="0"/>
        <v>3500</v>
      </c>
      <c r="Q40" s="51">
        <v>0</v>
      </c>
      <c r="R40" s="49">
        <f t="shared" si="1"/>
        <v>31500</v>
      </c>
      <c r="S40" s="46">
        <v>45475</v>
      </c>
      <c r="T40" s="46">
        <v>45659</v>
      </c>
    </row>
    <row r="41" spans="1:20" s="31" customFormat="1" ht="12" x14ac:dyDescent="0.2">
      <c r="A41" s="44">
        <v>31</v>
      </c>
      <c r="B41" s="45" t="s">
        <v>118</v>
      </c>
      <c r="C41" s="45" t="s">
        <v>39</v>
      </c>
      <c r="D41" s="45" t="s">
        <v>167</v>
      </c>
      <c r="E41" s="45" t="s">
        <v>0</v>
      </c>
      <c r="F41" s="50" t="s">
        <v>15</v>
      </c>
      <c r="G41" s="47">
        <v>55000</v>
      </c>
      <c r="H41" s="48">
        <f t="shared" si="2"/>
        <v>5500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f t="shared" si="0"/>
        <v>5500</v>
      </c>
      <c r="Q41" s="51">
        <v>0</v>
      </c>
      <c r="R41" s="49">
        <f t="shared" si="1"/>
        <v>49500</v>
      </c>
      <c r="S41" s="46">
        <v>45475</v>
      </c>
      <c r="T41" s="46">
        <v>45659</v>
      </c>
    </row>
    <row r="42" spans="1:20" s="31" customFormat="1" ht="12" x14ac:dyDescent="0.2">
      <c r="A42" s="50">
        <v>32</v>
      </c>
      <c r="B42" s="45" t="s">
        <v>126</v>
      </c>
      <c r="C42" s="45" t="s">
        <v>39</v>
      </c>
      <c r="D42" s="45" t="s">
        <v>167</v>
      </c>
      <c r="E42" s="45" t="s">
        <v>0</v>
      </c>
      <c r="F42" s="50" t="s">
        <v>15</v>
      </c>
      <c r="G42" s="47">
        <v>30000</v>
      </c>
      <c r="H42" s="48">
        <f t="shared" si="2"/>
        <v>3000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f t="shared" si="0"/>
        <v>3000</v>
      </c>
      <c r="Q42" s="51">
        <v>0</v>
      </c>
      <c r="R42" s="49">
        <f t="shared" si="1"/>
        <v>27000</v>
      </c>
      <c r="S42" s="46">
        <v>45383</v>
      </c>
      <c r="T42" s="46">
        <v>45566</v>
      </c>
    </row>
    <row r="43" spans="1:20" s="31" customFormat="1" ht="12" x14ac:dyDescent="0.2">
      <c r="A43" s="44">
        <v>33</v>
      </c>
      <c r="B43" s="45" t="s">
        <v>132</v>
      </c>
      <c r="C43" s="45" t="s">
        <v>39</v>
      </c>
      <c r="D43" s="45" t="s">
        <v>167</v>
      </c>
      <c r="E43" s="45" t="s">
        <v>0</v>
      </c>
      <c r="F43" s="50" t="s">
        <v>14</v>
      </c>
      <c r="G43" s="47">
        <v>50000</v>
      </c>
      <c r="H43" s="48">
        <f t="shared" si="2"/>
        <v>5000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f t="shared" ref="P43:P74" si="3">+SUM(H43:O43)</f>
        <v>5000</v>
      </c>
      <c r="Q43" s="51">
        <v>0</v>
      </c>
      <c r="R43" s="49">
        <f t="shared" ref="R43:R74" si="4">+G43+Q43-P43</f>
        <v>45000</v>
      </c>
      <c r="S43" s="46">
        <v>45352</v>
      </c>
      <c r="T43" s="46">
        <v>45536</v>
      </c>
    </row>
    <row r="44" spans="1:20" s="31" customFormat="1" ht="12" x14ac:dyDescent="0.2">
      <c r="A44" s="50">
        <v>34</v>
      </c>
      <c r="B44" s="45" t="s">
        <v>131</v>
      </c>
      <c r="C44" s="45" t="s">
        <v>8</v>
      </c>
      <c r="D44" s="45" t="s">
        <v>167</v>
      </c>
      <c r="E44" s="45" t="s">
        <v>0</v>
      </c>
      <c r="F44" s="50" t="s">
        <v>14</v>
      </c>
      <c r="G44" s="47">
        <v>22500</v>
      </c>
      <c r="H44" s="48">
        <f t="shared" si="2"/>
        <v>2250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f t="shared" si="3"/>
        <v>2250</v>
      </c>
      <c r="Q44" s="51">
        <v>0</v>
      </c>
      <c r="R44" s="49">
        <f t="shared" si="4"/>
        <v>20250</v>
      </c>
      <c r="S44" s="46">
        <v>45475</v>
      </c>
      <c r="T44" s="46">
        <v>45659</v>
      </c>
    </row>
    <row r="45" spans="1:20" s="31" customFormat="1" ht="12" x14ac:dyDescent="0.2">
      <c r="A45" s="44">
        <v>35</v>
      </c>
      <c r="B45" s="45" t="s">
        <v>61</v>
      </c>
      <c r="C45" s="45" t="s">
        <v>90</v>
      </c>
      <c r="D45" s="45" t="s">
        <v>167</v>
      </c>
      <c r="E45" s="45" t="s">
        <v>68</v>
      </c>
      <c r="F45" s="50" t="s">
        <v>14</v>
      </c>
      <c r="G45" s="47">
        <v>50000</v>
      </c>
      <c r="H45" s="48">
        <f t="shared" si="2"/>
        <v>5000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f t="shared" si="3"/>
        <v>5000</v>
      </c>
      <c r="Q45" s="51">
        <v>0</v>
      </c>
      <c r="R45" s="49">
        <f t="shared" si="4"/>
        <v>45000</v>
      </c>
      <c r="S45" s="46">
        <v>45446</v>
      </c>
      <c r="T45" s="46">
        <v>45629</v>
      </c>
    </row>
    <row r="46" spans="1:20" s="31" customFormat="1" ht="12" x14ac:dyDescent="0.2">
      <c r="A46" s="50">
        <v>36</v>
      </c>
      <c r="B46" s="45" t="s">
        <v>80</v>
      </c>
      <c r="C46" s="45" t="s">
        <v>91</v>
      </c>
      <c r="D46" s="45" t="s">
        <v>167</v>
      </c>
      <c r="E46" s="45" t="s">
        <v>68</v>
      </c>
      <c r="F46" s="50" t="s">
        <v>14</v>
      </c>
      <c r="G46" s="47">
        <v>45000</v>
      </c>
      <c r="H46" s="48">
        <f t="shared" si="2"/>
        <v>4500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f t="shared" si="3"/>
        <v>4500</v>
      </c>
      <c r="Q46" s="51">
        <v>0</v>
      </c>
      <c r="R46" s="49">
        <f t="shared" si="4"/>
        <v>40500</v>
      </c>
      <c r="S46" s="46">
        <v>45412</v>
      </c>
      <c r="T46" s="46">
        <v>45595</v>
      </c>
    </row>
    <row r="47" spans="1:20" s="31" customFormat="1" ht="12" x14ac:dyDescent="0.2">
      <c r="A47" s="44">
        <v>37</v>
      </c>
      <c r="B47" s="45" t="s">
        <v>100</v>
      </c>
      <c r="C47" s="45" t="s">
        <v>91</v>
      </c>
      <c r="D47" s="45" t="s">
        <v>167</v>
      </c>
      <c r="E47" s="45" t="s">
        <v>68</v>
      </c>
      <c r="F47" s="50" t="s">
        <v>14</v>
      </c>
      <c r="G47" s="47">
        <v>50000</v>
      </c>
      <c r="H47" s="48">
        <f t="shared" si="2"/>
        <v>5000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f t="shared" si="3"/>
        <v>5000</v>
      </c>
      <c r="Q47" s="51">
        <v>0</v>
      </c>
      <c r="R47" s="49">
        <f t="shared" si="4"/>
        <v>45000</v>
      </c>
      <c r="S47" s="46">
        <v>45352</v>
      </c>
      <c r="T47" s="46">
        <v>45536</v>
      </c>
    </row>
    <row r="48" spans="1:20" s="31" customFormat="1" ht="12" x14ac:dyDescent="0.2">
      <c r="A48" s="50">
        <v>38</v>
      </c>
      <c r="B48" s="45" t="s">
        <v>81</v>
      </c>
      <c r="C48" s="45" t="s">
        <v>36</v>
      </c>
      <c r="D48" s="45" t="s">
        <v>167</v>
      </c>
      <c r="E48" s="45" t="s">
        <v>109</v>
      </c>
      <c r="F48" s="50" t="s">
        <v>15</v>
      </c>
      <c r="G48" s="47">
        <v>20000</v>
      </c>
      <c r="H48" s="48">
        <f t="shared" si="2"/>
        <v>2000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f t="shared" si="3"/>
        <v>2000</v>
      </c>
      <c r="Q48" s="51">
        <v>0</v>
      </c>
      <c r="R48" s="49">
        <f t="shared" si="4"/>
        <v>18000</v>
      </c>
      <c r="S48" s="46">
        <v>45446</v>
      </c>
      <c r="T48" s="46">
        <v>45629</v>
      </c>
    </row>
    <row r="49" spans="1:20" s="31" customFormat="1" ht="12" x14ac:dyDescent="0.2">
      <c r="A49" s="44">
        <v>39</v>
      </c>
      <c r="B49" s="45" t="s">
        <v>20</v>
      </c>
      <c r="C49" s="45" t="s">
        <v>92</v>
      </c>
      <c r="D49" s="45" t="s">
        <v>167</v>
      </c>
      <c r="E49" s="45" t="s">
        <v>109</v>
      </c>
      <c r="F49" s="50" t="s">
        <v>15</v>
      </c>
      <c r="G49" s="47">
        <v>44000</v>
      </c>
      <c r="H49" s="48">
        <f t="shared" si="2"/>
        <v>4400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f t="shared" si="3"/>
        <v>4400</v>
      </c>
      <c r="Q49" s="51">
        <v>0</v>
      </c>
      <c r="R49" s="49">
        <f t="shared" si="4"/>
        <v>39600</v>
      </c>
      <c r="S49" s="46">
        <v>45446</v>
      </c>
      <c r="T49" s="46">
        <v>45629</v>
      </c>
    </row>
    <row r="50" spans="1:20" s="31" customFormat="1" ht="12" x14ac:dyDescent="0.2">
      <c r="A50" s="50">
        <v>40</v>
      </c>
      <c r="B50" s="45" t="s">
        <v>82</v>
      </c>
      <c r="C50" s="45" t="s">
        <v>36</v>
      </c>
      <c r="D50" s="45" t="s">
        <v>167</v>
      </c>
      <c r="E50" s="45" t="s">
        <v>109</v>
      </c>
      <c r="F50" s="50" t="s">
        <v>15</v>
      </c>
      <c r="G50" s="47">
        <v>22000</v>
      </c>
      <c r="H50" s="48">
        <f t="shared" si="2"/>
        <v>2200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f t="shared" si="3"/>
        <v>2200</v>
      </c>
      <c r="Q50" s="51">
        <v>0</v>
      </c>
      <c r="R50" s="49">
        <f t="shared" si="4"/>
        <v>19800</v>
      </c>
      <c r="S50" s="46">
        <v>45383</v>
      </c>
      <c r="T50" s="46">
        <v>45566</v>
      </c>
    </row>
    <row r="51" spans="1:20" s="31" customFormat="1" ht="12" x14ac:dyDescent="0.2">
      <c r="A51" s="44">
        <v>41</v>
      </c>
      <c r="B51" s="45" t="s">
        <v>83</v>
      </c>
      <c r="C51" s="45" t="s">
        <v>93</v>
      </c>
      <c r="D51" s="45" t="s">
        <v>167</v>
      </c>
      <c r="E51" s="45" t="s">
        <v>109</v>
      </c>
      <c r="F51" s="50" t="s">
        <v>14</v>
      </c>
      <c r="G51" s="47">
        <v>20000</v>
      </c>
      <c r="H51" s="48">
        <f t="shared" si="2"/>
        <v>2000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f t="shared" si="3"/>
        <v>2000</v>
      </c>
      <c r="Q51" s="51">
        <v>0</v>
      </c>
      <c r="R51" s="49">
        <f t="shared" si="4"/>
        <v>18000</v>
      </c>
      <c r="S51" s="46">
        <v>45412</v>
      </c>
      <c r="T51" s="46">
        <v>45595</v>
      </c>
    </row>
    <row r="52" spans="1:20" s="31" customFormat="1" ht="12" x14ac:dyDescent="0.2">
      <c r="A52" s="50">
        <v>42</v>
      </c>
      <c r="B52" s="45" t="s">
        <v>129</v>
      </c>
      <c r="C52" s="45" t="s">
        <v>130</v>
      </c>
      <c r="D52" s="45" t="s">
        <v>167</v>
      </c>
      <c r="E52" s="45" t="s">
        <v>109</v>
      </c>
      <c r="F52" s="50" t="s">
        <v>15</v>
      </c>
      <c r="G52" s="47">
        <v>40000</v>
      </c>
      <c r="H52" s="48">
        <f t="shared" si="2"/>
        <v>4000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f t="shared" si="3"/>
        <v>4000</v>
      </c>
      <c r="Q52" s="51">
        <v>0</v>
      </c>
      <c r="R52" s="49">
        <f t="shared" si="4"/>
        <v>36000</v>
      </c>
      <c r="S52" s="46">
        <v>45412</v>
      </c>
      <c r="T52" s="46">
        <v>45595</v>
      </c>
    </row>
    <row r="53" spans="1:20" s="31" customFormat="1" ht="12" x14ac:dyDescent="0.2">
      <c r="A53" s="44">
        <v>43</v>
      </c>
      <c r="B53" s="45" t="s">
        <v>67</v>
      </c>
      <c r="C53" s="45" t="s">
        <v>66</v>
      </c>
      <c r="D53" s="45" t="s">
        <v>167</v>
      </c>
      <c r="E53" s="45" t="s">
        <v>109</v>
      </c>
      <c r="F53" s="50" t="s">
        <v>15</v>
      </c>
      <c r="G53" s="47">
        <v>45000</v>
      </c>
      <c r="H53" s="48">
        <f t="shared" si="2"/>
        <v>4500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f t="shared" si="3"/>
        <v>4500</v>
      </c>
      <c r="Q53" s="51">
        <v>0</v>
      </c>
      <c r="R53" s="49">
        <f t="shared" si="4"/>
        <v>40500</v>
      </c>
      <c r="S53" s="46">
        <v>45412</v>
      </c>
      <c r="T53" s="46">
        <v>45595</v>
      </c>
    </row>
    <row r="54" spans="1:20" s="31" customFormat="1" ht="12" x14ac:dyDescent="0.2">
      <c r="A54" s="50">
        <v>44</v>
      </c>
      <c r="B54" s="45" t="s">
        <v>119</v>
      </c>
      <c r="C54" s="45" t="s">
        <v>92</v>
      </c>
      <c r="D54" s="45" t="s">
        <v>167</v>
      </c>
      <c r="E54" s="45" t="s">
        <v>109</v>
      </c>
      <c r="F54" s="50" t="s">
        <v>15</v>
      </c>
      <c r="G54" s="47">
        <v>55000</v>
      </c>
      <c r="H54" s="48">
        <f t="shared" si="2"/>
        <v>5500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f t="shared" si="3"/>
        <v>5500</v>
      </c>
      <c r="Q54" s="51">
        <v>0</v>
      </c>
      <c r="R54" s="49">
        <f t="shared" si="4"/>
        <v>49500</v>
      </c>
      <c r="S54" s="46">
        <v>45475</v>
      </c>
      <c r="T54" s="46">
        <v>45659</v>
      </c>
    </row>
    <row r="55" spans="1:20" s="31" customFormat="1" ht="12" x14ac:dyDescent="0.2">
      <c r="A55" s="44">
        <v>45</v>
      </c>
      <c r="B55" s="45" t="s">
        <v>1</v>
      </c>
      <c r="C55" s="45" t="s">
        <v>29</v>
      </c>
      <c r="D55" s="45" t="s">
        <v>167</v>
      </c>
      <c r="E55" s="45" t="s">
        <v>60</v>
      </c>
      <c r="F55" s="50" t="s">
        <v>14</v>
      </c>
      <c r="G55" s="47">
        <v>70000</v>
      </c>
      <c r="H55" s="48">
        <f t="shared" si="2"/>
        <v>7000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6000</v>
      </c>
      <c r="P55" s="51">
        <f t="shared" si="3"/>
        <v>13000</v>
      </c>
      <c r="Q55" s="51">
        <v>0</v>
      </c>
      <c r="R55" s="49">
        <f t="shared" si="4"/>
        <v>57000</v>
      </c>
      <c r="S55" s="46">
        <v>45446</v>
      </c>
      <c r="T55" s="46">
        <v>45629</v>
      </c>
    </row>
    <row r="56" spans="1:20" s="31" customFormat="1" ht="12" x14ac:dyDescent="0.2">
      <c r="A56" s="50">
        <v>46</v>
      </c>
      <c r="B56" s="45" t="s">
        <v>59</v>
      </c>
      <c r="C56" s="45" t="s">
        <v>29</v>
      </c>
      <c r="D56" s="45" t="s">
        <v>167</v>
      </c>
      <c r="E56" s="45" t="s">
        <v>60</v>
      </c>
      <c r="F56" s="50" t="s">
        <v>15</v>
      </c>
      <c r="G56" s="47">
        <v>50000</v>
      </c>
      <c r="H56" s="48">
        <f t="shared" si="2"/>
        <v>5000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f t="shared" si="3"/>
        <v>5000</v>
      </c>
      <c r="Q56" s="51">
        <v>0</v>
      </c>
      <c r="R56" s="49">
        <f t="shared" si="4"/>
        <v>45000</v>
      </c>
      <c r="S56" s="46">
        <v>45446</v>
      </c>
      <c r="T56" s="46">
        <v>45629</v>
      </c>
    </row>
    <row r="57" spans="1:20" s="31" customFormat="1" ht="12" x14ac:dyDescent="0.2">
      <c r="A57" s="44">
        <v>47</v>
      </c>
      <c r="B57" s="45" t="s">
        <v>4</v>
      </c>
      <c r="C57" s="45" t="s">
        <v>7</v>
      </c>
      <c r="D57" s="45" t="s">
        <v>167</v>
      </c>
      <c r="E57" s="45" t="s">
        <v>3</v>
      </c>
      <c r="F57" s="50" t="s">
        <v>14</v>
      </c>
      <c r="G57" s="47">
        <v>85000</v>
      </c>
      <c r="H57" s="48">
        <f t="shared" si="2"/>
        <v>8500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500</v>
      </c>
      <c r="P57" s="51">
        <f t="shared" si="3"/>
        <v>9000</v>
      </c>
      <c r="Q57" s="51">
        <v>0</v>
      </c>
      <c r="R57" s="49">
        <f t="shared" si="4"/>
        <v>76000</v>
      </c>
      <c r="S57" s="46">
        <v>45352</v>
      </c>
      <c r="T57" s="46">
        <v>45536</v>
      </c>
    </row>
    <row r="58" spans="1:20" s="31" customFormat="1" ht="12" x14ac:dyDescent="0.2">
      <c r="A58" s="50">
        <v>48</v>
      </c>
      <c r="B58" s="45" t="s">
        <v>43</v>
      </c>
      <c r="C58" s="45" t="s">
        <v>7</v>
      </c>
      <c r="D58" s="45" t="s">
        <v>167</v>
      </c>
      <c r="E58" s="45" t="s">
        <v>3</v>
      </c>
      <c r="F58" s="50" t="s">
        <v>14</v>
      </c>
      <c r="G58" s="47">
        <v>60000</v>
      </c>
      <c r="H58" s="48">
        <f t="shared" si="2"/>
        <v>6000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f t="shared" si="3"/>
        <v>6000</v>
      </c>
      <c r="Q58" s="51">
        <v>0</v>
      </c>
      <c r="R58" s="49">
        <f t="shared" si="4"/>
        <v>54000</v>
      </c>
      <c r="S58" s="46">
        <v>45383</v>
      </c>
      <c r="T58" s="46">
        <v>45566</v>
      </c>
    </row>
    <row r="59" spans="1:20" s="31" customFormat="1" ht="12" x14ac:dyDescent="0.2">
      <c r="A59" s="44">
        <v>49</v>
      </c>
      <c r="B59" s="45" t="s">
        <v>25</v>
      </c>
      <c r="C59" s="45" t="s">
        <v>7</v>
      </c>
      <c r="D59" s="45" t="s">
        <v>167</v>
      </c>
      <c r="E59" s="45" t="s">
        <v>3</v>
      </c>
      <c r="F59" s="50" t="s">
        <v>14</v>
      </c>
      <c r="G59" s="47">
        <v>70000</v>
      </c>
      <c r="H59" s="48">
        <f t="shared" si="2"/>
        <v>7000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f t="shared" si="3"/>
        <v>7000</v>
      </c>
      <c r="Q59" s="51">
        <v>0</v>
      </c>
      <c r="R59" s="49">
        <f t="shared" si="4"/>
        <v>63000</v>
      </c>
      <c r="S59" s="46">
        <v>45446</v>
      </c>
      <c r="T59" s="46">
        <v>45629</v>
      </c>
    </row>
    <row r="60" spans="1:20" s="31" customFormat="1" ht="12" x14ac:dyDescent="0.2">
      <c r="A60" s="50">
        <v>50</v>
      </c>
      <c r="B60" s="45" t="s">
        <v>84</v>
      </c>
      <c r="C60" s="45" t="s">
        <v>7</v>
      </c>
      <c r="D60" s="45" t="s">
        <v>167</v>
      </c>
      <c r="E60" s="45" t="s">
        <v>3</v>
      </c>
      <c r="F60" s="50" t="s">
        <v>14</v>
      </c>
      <c r="G60" s="47">
        <v>65000</v>
      </c>
      <c r="H60" s="48">
        <f>+G60*0.1</f>
        <v>6500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f t="shared" si="3"/>
        <v>6500</v>
      </c>
      <c r="Q60" s="51">
        <v>0</v>
      </c>
      <c r="R60" s="49">
        <f t="shared" si="4"/>
        <v>58500</v>
      </c>
      <c r="S60" s="46">
        <v>45412</v>
      </c>
      <c r="T60" s="46">
        <v>45595</v>
      </c>
    </row>
    <row r="61" spans="1:20" s="31" customFormat="1" ht="12" x14ac:dyDescent="0.2">
      <c r="A61" s="44">
        <v>51</v>
      </c>
      <c r="B61" s="45" t="s">
        <v>55</v>
      </c>
      <c r="C61" s="45" t="s">
        <v>56</v>
      </c>
      <c r="D61" s="45" t="s">
        <v>167</v>
      </c>
      <c r="E61" s="45" t="s">
        <v>35</v>
      </c>
      <c r="F61" s="50" t="s">
        <v>14</v>
      </c>
      <c r="G61" s="47">
        <v>60000</v>
      </c>
      <c r="H61" s="48">
        <f t="shared" si="2"/>
        <v>6000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f t="shared" si="3"/>
        <v>6000</v>
      </c>
      <c r="Q61" s="51">
        <v>0</v>
      </c>
      <c r="R61" s="49">
        <f t="shared" si="4"/>
        <v>54000</v>
      </c>
      <c r="S61" s="46">
        <v>45446</v>
      </c>
      <c r="T61" s="46">
        <v>45629</v>
      </c>
    </row>
    <row r="62" spans="1:20" s="31" customFormat="1" ht="12" x14ac:dyDescent="0.2">
      <c r="A62" s="50">
        <v>52</v>
      </c>
      <c r="B62" s="45" t="s">
        <v>57</v>
      </c>
      <c r="C62" s="45" t="s">
        <v>58</v>
      </c>
      <c r="D62" s="45" t="s">
        <v>167</v>
      </c>
      <c r="E62" s="45" t="s">
        <v>35</v>
      </c>
      <c r="F62" s="50" t="s">
        <v>15</v>
      </c>
      <c r="G62" s="47">
        <v>60000</v>
      </c>
      <c r="H62" s="48">
        <f t="shared" si="2"/>
        <v>6000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f t="shared" si="3"/>
        <v>6000</v>
      </c>
      <c r="Q62" s="51">
        <v>0</v>
      </c>
      <c r="R62" s="49">
        <f t="shared" si="4"/>
        <v>54000</v>
      </c>
      <c r="S62" s="46">
        <v>45446</v>
      </c>
      <c r="T62" s="46">
        <v>45629</v>
      </c>
    </row>
    <row r="63" spans="1:20" s="31" customFormat="1" ht="12" x14ac:dyDescent="0.2">
      <c r="A63" s="44">
        <v>53</v>
      </c>
      <c r="B63" s="45" t="s">
        <v>107</v>
      </c>
      <c r="C63" s="45" t="s">
        <v>124</v>
      </c>
      <c r="D63" s="45" t="s">
        <v>167</v>
      </c>
      <c r="E63" s="45" t="s">
        <v>35</v>
      </c>
      <c r="F63" s="50" t="s">
        <v>14</v>
      </c>
      <c r="G63" s="47">
        <v>22000</v>
      </c>
      <c r="H63" s="48">
        <f t="shared" si="2"/>
        <v>2200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f t="shared" si="3"/>
        <v>2200</v>
      </c>
      <c r="Q63" s="51">
        <v>0</v>
      </c>
      <c r="R63" s="49">
        <f t="shared" si="4"/>
        <v>19800</v>
      </c>
      <c r="S63" s="46">
        <v>45412</v>
      </c>
      <c r="T63" s="46">
        <v>45595</v>
      </c>
    </row>
    <row r="64" spans="1:20" s="31" customFormat="1" ht="12" x14ac:dyDescent="0.2">
      <c r="A64" s="50">
        <v>54</v>
      </c>
      <c r="B64" s="45" t="s">
        <v>136</v>
      </c>
      <c r="C64" s="45" t="s">
        <v>137</v>
      </c>
      <c r="D64" s="45" t="s">
        <v>167</v>
      </c>
      <c r="E64" s="45" t="s">
        <v>35</v>
      </c>
      <c r="F64" s="50" t="s">
        <v>14</v>
      </c>
      <c r="G64" s="47">
        <v>40000</v>
      </c>
      <c r="H64" s="48">
        <f t="shared" si="2"/>
        <v>4000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f t="shared" si="3"/>
        <v>4000</v>
      </c>
      <c r="Q64" s="51">
        <v>0</v>
      </c>
      <c r="R64" s="49">
        <f t="shared" si="4"/>
        <v>36000</v>
      </c>
      <c r="S64" s="46">
        <v>45383</v>
      </c>
      <c r="T64" s="46">
        <v>45566</v>
      </c>
    </row>
    <row r="65" spans="1:20" s="31" customFormat="1" ht="12" x14ac:dyDescent="0.2">
      <c r="A65" s="44">
        <v>55</v>
      </c>
      <c r="B65" s="45" t="s">
        <v>49</v>
      </c>
      <c r="C65" s="45" t="s">
        <v>16</v>
      </c>
      <c r="D65" s="45" t="s">
        <v>167</v>
      </c>
      <c r="E65" s="45" t="s">
        <v>17</v>
      </c>
      <c r="F65" s="50" t="s">
        <v>14</v>
      </c>
      <c r="G65" s="47">
        <v>47000</v>
      </c>
      <c r="H65" s="48">
        <f t="shared" si="2"/>
        <v>4700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f t="shared" si="3"/>
        <v>4700</v>
      </c>
      <c r="Q65" s="51">
        <v>0</v>
      </c>
      <c r="R65" s="49">
        <f t="shared" si="4"/>
        <v>42300</v>
      </c>
      <c r="S65" s="46">
        <v>45383</v>
      </c>
      <c r="T65" s="46">
        <v>45566</v>
      </c>
    </row>
    <row r="66" spans="1:20" s="31" customFormat="1" ht="12" x14ac:dyDescent="0.2">
      <c r="A66" s="50">
        <v>56</v>
      </c>
      <c r="B66" s="45" t="s">
        <v>85</v>
      </c>
      <c r="C66" s="45" t="s">
        <v>16</v>
      </c>
      <c r="D66" s="45" t="s">
        <v>167</v>
      </c>
      <c r="E66" s="45" t="s">
        <v>17</v>
      </c>
      <c r="F66" s="50" t="s">
        <v>14</v>
      </c>
      <c r="G66" s="47">
        <v>56000</v>
      </c>
      <c r="H66" s="48">
        <f t="shared" si="2"/>
        <v>5600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f t="shared" si="3"/>
        <v>5600</v>
      </c>
      <c r="Q66" s="51">
        <v>0</v>
      </c>
      <c r="R66" s="49">
        <f t="shared" si="4"/>
        <v>50400</v>
      </c>
      <c r="S66" s="46">
        <v>45412</v>
      </c>
      <c r="T66" s="46">
        <v>45595</v>
      </c>
    </row>
    <row r="67" spans="1:20" s="31" customFormat="1" ht="12" x14ac:dyDescent="0.2">
      <c r="A67" s="44">
        <v>57</v>
      </c>
      <c r="B67" s="45" t="s">
        <v>101</v>
      </c>
      <c r="C67" s="45" t="s">
        <v>16</v>
      </c>
      <c r="D67" s="45" t="s">
        <v>167</v>
      </c>
      <c r="E67" s="45" t="s">
        <v>17</v>
      </c>
      <c r="F67" s="50" t="s">
        <v>14</v>
      </c>
      <c r="G67" s="47">
        <v>50000</v>
      </c>
      <c r="H67" s="48">
        <f t="shared" si="2"/>
        <v>5000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f t="shared" si="3"/>
        <v>5000</v>
      </c>
      <c r="Q67" s="51">
        <v>0</v>
      </c>
      <c r="R67" s="49">
        <f t="shared" si="4"/>
        <v>45000</v>
      </c>
      <c r="S67" s="46">
        <v>45352</v>
      </c>
      <c r="T67" s="46">
        <v>45536</v>
      </c>
    </row>
    <row r="68" spans="1:20" s="31" customFormat="1" ht="12" x14ac:dyDescent="0.2">
      <c r="A68" s="50">
        <v>58</v>
      </c>
      <c r="B68" s="45" t="s">
        <v>27</v>
      </c>
      <c r="C68" s="45" t="s">
        <v>9</v>
      </c>
      <c r="D68" s="45" t="s">
        <v>167</v>
      </c>
      <c r="E68" s="45" t="s">
        <v>110</v>
      </c>
      <c r="F68" s="50" t="s">
        <v>15</v>
      </c>
      <c r="G68" s="47">
        <v>50000</v>
      </c>
      <c r="H68" s="48">
        <f t="shared" si="2"/>
        <v>5000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f t="shared" si="3"/>
        <v>5000</v>
      </c>
      <c r="Q68" s="51">
        <v>0</v>
      </c>
      <c r="R68" s="49">
        <f t="shared" si="4"/>
        <v>45000</v>
      </c>
      <c r="S68" s="46">
        <v>45352</v>
      </c>
      <c r="T68" s="46">
        <v>45536</v>
      </c>
    </row>
    <row r="69" spans="1:20" s="31" customFormat="1" ht="12" x14ac:dyDescent="0.2">
      <c r="A69" s="44">
        <v>59</v>
      </c>
      <c r="B69" s="45" t="s">
        <v>48</v>
      </c>
      <c r="C69" s="45" t="s">
        <v>9</v>
      </c>
      <c r="D69" s="45" t="s">
        <v>167</v>
      </c>
      <c r="E69" s="45" t="s">
        <v>110</v>
      </c>
      <c r="F69" s="50" t="s">
        <v>15</v>
      </c>
      <c r="G69" s="47">
        <v>75000</v>
      </c>
      <c r="H69" s="48">
        <f t="shared" si="2"/>
        <v>7500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f t="shared" si="3"/>
        <v>7500</v>
      </c>
      <c r="Q69" s="51">
        <v>0</v>
      </c>
      <c r="R69" s="49">
        <f t="shared" si="4"/>
        <v>67500</v>
      </c>
      <c r="S69" s="46">
        <v>45383</v>
      </c>
      <c r="T69" s="46">
        <v>45566</v>
      </c>
    </row>
    <row r="70" spans="1:20" s="31" customFormat="1" ht="12" x14ac:dyDescent="0.2">
      <c r="A70" s="50">
        <v>60</v>
      </c>
      <c r="B70" s="45" t="s">
        <v>45</v>
      </c>
      <c r="C70" s="45" t="s">
        <v>46</v>
      </c>
      <c r="D70" s="45" t="s">
        <v>167</v>
      </c>
      <c r="E70" s="45" t="s">
        <v>47</v>
      </c>
      <c r="F70" s="50" t="s">
        <v>14</v>
      </c>
      <c r="G70" s="47">
        <v>50000</v>
      </c>
      <c r="H70" s="48">
        <f t="shared" si="2"/>
        <v>5000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f t="shared" si="3"/>
        <v>5000</v>
      </c>
      <c r="Q70" s="51">
        <v>0</v>
      </c>
      <c r="R70" s="49">
        <f t="shared" si="4"/>
        <v>45000</v>
      </c>
      <c r="S70" s="46">
        <v>45383</v>
      </c>
      <c r="T70" s="46">
        <v>45566</v>
      </c>
    </row>
    <row r="71" spans="1:20" s="31" customFormat="1" ht="12" x14ac:dyDescent="0.2">
      <c r="A71" s="44">
        <v>61</v>
      </c>
      <c r="B71" s="45" t="s">
        <v>102</v>
      </c>
      <c r="C71" s="45" t="s">
        <v>104</v>
      </c>
      <c r="D71" s="45" t="s">
        <v>167</v>
      </c>
      <c r="E71" s="45" t="s">
        <v>47</v>
      </c>
      <c r="F71" s="50" t="s">
        <v>15</v>
      </c>
      <c r="G71" s="47">
        <v>45000</v>
      </c>
      <c r="H71" s="48">
        <f t="shared" si="2"/>
        <v>4500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f t="shared" si="3"/>
        <v>4500</v>
      </c>
      <c r="Q71" s="51">
        <v>0</v>
      </c>
      <c r="R71" s="49">
        <f t="shared" si="4"/>
        <v>40500</v>
      </c>
      <c r="S71" s="46">
        <v>45475</v>
      </c>
      <c r="T71" s="46">
        <v>45659</v>
      </c>
    </row>
    <row r="72" spans="1:20" s="31" customFormat="1" ht="12" x14ac:dyDescent="0.2">
      <c r="A72" s="50">
        <v>62</v>
      </c>
      <c r="B72" s="45" t="s">
        <v>5</v>
      </c>
      <c r="C72" s="45" t="s">
        <v>30</v>
      </c>
      <c r="D72" s="45" t="s">
        <v>167</v>
      </c>
      <c r="E72" s="45" t="s">
        <v>64</v>
      </c>
      <c r="F72" s="50" t="s">
        <v>14</v>
      </c>
      <c r="G72" s="47">
        <v>70000</v>
      </c>
      <c r="H72" s="48">
        <f t="shared" si="2"/>
        <v>7000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v>0</v>
      </c>
      <c r="O72" s="51">
        <v>4316.34</v>
      </c>
      <c r="P72" s="51">
        <f t="shared" si="3"/>
        <v>11316.34</v>
      </c>
      <c r="Q72" s="51">
        <v>0</v>
      </c>
      <c r="R72" s="49">
        <f t="shared" si="4"/>
        <v>58683.66</v>
      </c>
      <c r="S72" s="46">
        <v>45446</v>
      </c>
      <c r="T72" s="46">
        <v>45629</v>
      </c>
    </row>
    <row r="73" spans="1:20" s="31" customFormat="1" ht="12" x14ac:dyDescent="0.2">
      <c r="A73" s="44">
        <v>63</v>
      </c>
      <c r="B73" s="45" t="s">
        <v>28</v>
      </c>
      <c r="C73" s="45" t="s">
        <v>105</v>
      </c>
      <c r="D73" s="45" t="s">
        <v>167</v>
      </c>
      <c r="E73" s="45" t="s">
        <v>64</v>
      </c>
      <c r="F73" s="50" t="s">
        <v>15</v>
      </c>
      <c r="G73" s="47">
        <v>70000</v>
      </c>
      <c r="H73" s="48">
        <f t="shared" ref="H73:H75" si="5">+G73*0.1</f>
        <v>7000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1">
        <v>0</v>
      </c>
      <c r="P73" s="51">
        <f t="shared" si="3"/>
        <v>7000</v>
      </c>
      <c r="Q73" s="51">
        <v>0</v>
      </c>
      <c r="R73" s="49">
        <f t="shared" si="4"/>
        <v>63000</v>
      </c>
      <c r="S73" s="46">
        <v>45324</v>
      </c>
      <c r="T73" s="46">
        <v>45506</v>
      </c>
    </row>
    <row r="74" spans="1:20" s="31" customFormat="1" ht="12" x14ac:dyDescent="0.2">
      <c r="A74" s="50">
        <v>64</v>
      </c>
      <c r="B74" s="45" t="s">
        <v>122</v>
      </c>
      <c r="C74" s="45" t="s">
        <v>30</v>
      </c>
      <c r="D74" s="45" t="s">
        <v>167</v>
      </c>
      <c r="E74" s="45" t="s">
        <v>64</v>
      </c>
      <c r="F74" s="50" t="s">
        <v>15</v>
      </c>
      <c r="G74" s="47">
        <v>60000</v>
      </c>
      <c r="H74" s="48">
        <f t="shared" si="5"/>
        <v>6000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1">
        <v>0</v>
      </c>
      <c r="O74" s="51">
        <v>0</v>
      </c>
      <c r="P74" s="51">
        <f t="shared" si="3"/>
        <v>6000</v>
      </c>
      <c r="Q74" s="51">
        <v>0</v>
      </c>
      <c r="R74" s="49">
        <f t="shared" si="4"/>
        <v>54000</v>
      </c>
      <c r="S74" s="46">
        <v>45475</v>
      </c>
      <c r="T74" s="46">
        <v>45659</v>
      </c>
    </row>
    <row r="75" spans="1:20" s="31" customFormat="1" ht="12" x14ac:dyDescent="0.2">
      <c r="A75" s="44">
        <v>65</v>
      </c>
      <c r="B75" s="45" t="s">
        <v>10</v>
      </c>
      <c r="C75" s="45" t="s">
        <v>11</v>
      </c>
      <c r="D75" s="45" t="s">
        <v>167</v>
      </c>
      <c r="E75" s="45" t="s">
        <v>2</v>
      </c>
      <c r="F75" s="50" t="s">
        <v>15</v>
      </c>
      <c r="G75" s="47">
        <v>25000</v>
      </c>
      <c r="H75" s="48">
        <f t="shared" si="5"/>
        <v>2500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v>0</v>
      </c>
      <c r="O75" s="51">
        <v>0</v>
      </c>
      <c r="P75" s="51">
        <f t="shared" ref="P75:P78" si="6">+SUM(H75:O75)</f>
        <v>2500</v>
      </c>
      <c r="Q75" s="51">
        <v>0</v>
      </c>
      <c r="R75" s="49">
        <f t="shared" ref="R75:R78" si="7">+G75+Q75-P75</f>
        <v>22500</v>
      </c>
      <c r="S75" s="46">
        <v>45412</v>
      </c>
      <c r="T75" s="46">
        <v>45595</v>
      </c>
    </row>
    <row r="76" spans="1:20" s="31" customFormat="1" ht="12" x14ac:dyDescent="0.2">
      <c r="A76" s="50">
        <v>66</v>
      </c>
      <c r="B76" s="45" t="s">
        <v>69</v>
      </c>
      <c r="C76" s="45" t="s">
        <v>11</v>
      </c>
      <c r="D76" s="45" t="s">
        <v>167</v>
      </c>
      <c r="E76" s="45" t="s">
        <v>2</v>
      </c>
      <c r="F76" s="50" t="s">
        <v>15</v>
      </c>
      <c r="G76" s="47">
        <v>20000</v>
      </c>
      <c r="H76" s="52">
        <f t="shared" ref="H76:H78" si="8">+G76*0.1</f>
        <v>2000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v>0</v>
      </c>
      <c r="O76" s="51">
        <v>0</v>
      </c>
      <c r="P76" s="51">
        <f t="shared" si="6"/>
        <v>2000</v>
      </c>
      <c r="Q76" s="51">
        <v>0</v>
      </c>
      <c r="R76" s="51">
        <f t="shared" si="7"/>
        <v>18000</v>
      </c>
      <c r="S76" s="46">
        <v>45475</v>
      </c>
      <c r="T76" s="46">
        <v>45659</v>
      </c>
    </row>
    <row r="77" spans="1:20" s="31" customFormat="1" ht="12" x14ac:dyDescent="0.2">
      <c r="A77" s="44">
        <v>67</v>
      </c>
      <c r="B77" s="45" t="s">
        <v>127</v>
      </c>
      <c r="C77" s="45" t="s">
        <v>11</v>
      </c>
      <c r="D77" s="45" t="s">
        <v>167</v>
      </c>
      <c r="E77" s="45" t="s">
        <v>2</v>
      </c>
      <c r="F77" s="50" t="s">
        <v>15</v>
      </c>
      <c r="G77" s="47">
        <v>22000</v>
      </c>
      <c r="H77" s="52">
        <f t="shared" si="8"/>
        <v>2200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v>0</v>
      </c>
      <c r="O77" s="51">
        <v>0</v>
      </c>
      <c r="P77" s="51">
        <f t="shared" si="6"/>
        <v>2200</v>
      </c>
      <c r="Q77" s="51">
        <v>0</v>
      </c>
      <c r="R77" s="51">
        <f t="shared" si="7"/>
        <v>19800</v>
      </c>
      <c r="S77" s="46">
        <v>45412</v>
      </c>
      <c r="T77" s="46">
        <v>45595</v>
      </c>
    </row>
    <row r="78" spans="1:20" s="31" customFormat="1" ht="12" x14ac:dyDescent="0.2">
      <c r="A78" s="50">
        <v>68</v>
      </c>
      <c r="B78" s="45" t="s">
        <v>86</v>
      </c>
      <c r="C78" s="45" t="s">
        <v>26</v>
      </c>
      <c r="D78" s="45" t="s">
        <v>167</v>
      </c>
      <c r="E78" s="45" t="s">
        <v>2</v>
      </c>
      <c r="F78" s="50" t="s">
        <v>15</v>
      </c>
      <c r="G78" s="47">
        <v>25000</v>
      </c>
      <c r="H78" s="52">
        <f t="shared" si="8"/>
        <v>2500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51">
        <v>0</v>
      </c>
      <c r="O78" s="51">
        <v>0</v>
      </c>
      <c r="P78" s="51">
        <f t="shared" si="6"/>
        <v>2500</v>
      </c>
      <c r="Q78" s="51">
        <v>0</v>
      </c>
      <c r="R78" s="51">
        <f t="shared" si="7"/>
        <v>22500</v>
      </c>
      <c r="S78" s="46">
        <v>45446</v>
      </c>
      <c r="T78" s="46">
        <v>45629</v>
      </c>
    </row>
    <row r="83" spans="1:20" s="3" customFormat="1" ht="15" thickBot="1" x14ac:dyDescent="0.25">
      <c r="A83" s="1"/>
      <c r="B83" s="1"/>
      <c r="C83" s="1"/>
      <c r="D83" s="1"/>
      <c r="E83" s="1"/>
      <c r="F83" s="1"/>
      <c r="G83" s="2"/>
      <c r="H83" s="2"/>
      <c r="I83" s="2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3" customFormat="1" ht="23.25" x14ac:dyDescent="0.35">
      <c r="A84" s="15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7"/>
    </row>
    <row r="85" spans="1:20" s="3" customFormat="1" ht="23.25" x14ac:dyDescent="0.35">
      <c r="A85" s="13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4"/>
    </row>
    <row r="86" spans="1:20" s="3" customFormat="1" ht="20.25" x14ac:dyDescent="0.3">
      <c r="A86" s="18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20"/>
    </row>
    <row r="87" spans="1:20" s="3" customFormat="1" ht="18" x14ac:dyDescent="0.25">
      <c r="A87" s="21" t="str">
        <f>+A6</f>
        <v>Nómina Personal de Carácter Temporal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3"/>
    </row>
    <row r="88" spans="1:20" s="31" customFormat="1" ht="12" x14ac:dyDescent="0.2">
      <c r="A88" s="28" t="str">
        <f>+A7</f>
        <v>Agosto 2024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4"/>
    </row>
    <row r="89" spans="1:20" s="31" customFormat="1" ht="12.75" thickBot="1" x14ac:dyDescent="0.25">
      <c r="A89" s="32" t="str">
        <f>+A8</f>
        <v>(Valores en RD$)</v>
      </c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6"/>
    </row>
    <row r="90" spans="1:20" s="31" customFormat="1" ht="13.5" customHeight="1" thickBot="1" x14ac:dyDescent="0.25">
      <c r="A90" s="35" t="str">
        <f>+A9</f>
        <v>Núm.</v>
      </c>
      <c r="B90" s="35" t="str">
        <f t="shared" ref="B90:S90" si="9">+B9</f>
        <v>Nombre</v>
      </c>
      <c r="C90" s="35" t="str">
        <f t="shared" si="9"/>
        <v>Cargo</v>
      </c>
      <c r="D90" s="35" t="str">
        <f t="shared" si="9"/>
        <v>Estatus</v>
      </c>
      <c r="E90" s="35" t="str">
        <f t="shared" si="9"/>
        <v>Área</v>
      </c>
      <c r="F90" s="35" t="str">
        <f t="shared" si="9"/>
        <v>Género</v>
      </c>
      <c r="G90" s="35" t="str">
        <f t="shared" si="9"/>
        <v>Sueldo Bruto</v>
      </c>
      <c r="H90" s="35" t="str">
        <f t="shared" si="9"/>
        <v>ISR</v>
      </c>
      <c r="I90" s="35" t="str">
        <f t="shared" si="9"/>
        <v>INAVI</v>
      </c>
      <c r="J90" s="35" t="str">
        <f t="shared" si="9"/>
        <v>SVDS  2.87%</v>
      </c>
      <c r="K90" s="35" t="str">
        <f t="shared" si="9"/>
        <v>SFS  3.04%</v>
      </c>
      <c r="L90" s="35" t="str">
        <f t="shared" si="9"/>
        <v>25% Seguro Complementario</v>
      </c>
      <c r="M90" s="35" t="str">
        <f t="shared" si="9"/>
        <v>Otros Descuentos</v>
      </c>
      <c r="N90" s="35" t="str">
        <f t="shared" si="9"/>
        <v>Descuento Banco</v>
      </c>
      <c r="O90" s="35" t="str">
        <f t="shared" si="9"/>
        <v>Descuento Cooperativa</v>
      </c>
      <c r="P90" s="35" t="str">
        <f t="shared" si="9"/>
        <v>Total Descuento</v>
      </c>
      <c r="Q90" s="35" t="str">
        <f t="shared" si="9"/>
        <v>Otros Ingresos</v>
      </c>
      <c r="R90" s="35" t="str">
        <f t="shared" si="9"/>
        <v>Sueldo Neto</v>
      </c>
      <c r="S90" s="37" t="str">
        <f t="shared" si="9"/>
        <v>Duración</v>
      </c>
      <c r="T90" s="38"/>
    </row>
    <row r="91" spans="1:20" s="31" customFormat="1" ht="12.75" thickBot="1" x14ac:dyDescent="0.2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2" t="str">
        <f>+S10</f>
        <v>Desde</v>
      </c>
      <c r="T91" s="42" t="str">
        <f>+T10</f>
        <v>Hasta</v>
      </c>
    </row>
    <row r="92" spans="1:20" s="31" customFormat="1" ht="12" x14ac:dyDescent="0.2">
      <c r="A92" s="44">
        <v>69</v>
      </c>
      <c r="B92" s="57" t="s">
        <v>87</v>
      </c>
      <c r="C92" s="57" t="s">
        <v>26</v>
      </c>
      <c r="D92" s="45" t="s">
        <v>167</v>
      </c>
      <c r="E92" s="57" t="s">
        <v>2</v>
      </c>
      <c r="F92" s="44" t="s">
        <v>15</v>
      </c>
      <c r="G92" s="58">
        <v>25000</v>
      </c>
      <c r="H92" s="48">
        <f>+G92*0.1</f>
        <v>2500</v>
      </c>
      <c r="I92" s="49">
        <v>0</v>
      </c>
      <c r="J92" s="49">
        <v>0</v>
      </c>
      <c r="K92" s="49">
        <v>0</v>
      </c>
      <c r="L92" s="49">
        <v>0</v>
      </c>
      <c r="M92" s="49">
        <v>0</v>
      </c>
      <c r="N92" s="49">
        <v>0</v>
      </c>
      <c r="O92" s="49">
        <v>0</v>
      </c>
      <c r="P92" s="49">
        <f t="shared" ref="P92:P103" si="10">+SUM(H92:O92)</f>
        <v>2500</v>
      </c>
      <c r="Q92" s="49">
        <v>0</v>
      </c>
      <c r="R92" s="49">
        <f t="shared" ref="R92:R103" si="11">+G92+Q92-P92</f>
        <v>22500</v>
      </c>
      <c r="S92" s="59">
        <v>45446</v>
      </c>
      <c r="T92" s="59">
        <v>45629</v>
      </c>
    </row>
    <row r="93" spans="1:20" s="31" customFormat="1" ht="12" x14ac:dyDescent="0.2">
      <c r="A93" s="50">
        <v>70</v>
      </c>
      <c r="B93" s="45" t="s">
        <v>88</v>
      </c>
      <c r="C93" s="45" t="s">
        <v>26</v>
      </c>
      <c r="D93" s="45" t="s">
        <v>167</v>
      </c>
      <c r="E93" s="45" t="s">
        <v>2</v>
      </c>
      <c r="F93" s="50" t="s">
        <v>15</v>
      </c>
      <c r="G93" s="47">
        <v>20000</v>
      </c>
      <c r="H93" s="52">
        <f t="shared" ref="H93:H103" si="12">+G93*0.1</f>
        <v>2000</v>
      </c>
      <c r="I93" s="51">
        <v>0</v>
      </c>
      <c r="J93" s="51">
        <v>0</v>
      </c>
      <c r="K93" s="51">
        <v>0</v>
      </c>
      <c r="L93" s="51">
        <v>0</v>
      </c>
      <c r="M93" s="51">
        <v>0</v>
      </c>
      <c r="N93" s="51">
        <v>0</v>
      </c>
      <c r="O93" s="51">
        <v>0</v>
      </c>
      <c r="P93" s="51">
        <f t="shared" si="10"/>
        <v>2000</v>
      </c>
      <c r="Q93" s="51">
        <v>0</v>
      </c>
      <c r="R93" s="51">
        <f t="shared" si="11"/>
        <v>18000</v>
      </c>
      <c r="S93" s="46">
        <v>45475</v>
      </c>
      <c r="T93" s="46">
        <v>45659</v>
      </c>
    </row>
    <row r="94" spans="1:20" s="31" customFormat="1" ht="12" x14ac:dyDescent="0.2">
      <c r="A94" s="50">
        <v>71</v>
      </c>
      <c r="B94" s="45" t="s">
        <v>134</v>
      </c>
      <c r="C94" s="45" t="s">
        <v>26</v>
      </c>
      <c r="D94" s="45" t="s">
        <v>167</v>
      </c>
      <c r="E94" s="45" t="s">
        <v>2</v>
      </c>
      <c r="F94" s="50" t="s">
        <v>15</v>
      </c>
      <c r="G94" s="47">
        <v>25000</v>
      </c>
      <c r="H94" s="52">
        <f t="shared" si="12"/>
        <v>2500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0</v>
      </c>
      <c r="P94" s="51">
        <f t="shared" si="10"/>
        <v>2500</v>
      </c>
      <c r="Q94" s="51">
        <v>0</v>
      </c>
      <c r="R94" s="51">
        <f t="shared" si="11"/>
        <v>22500</v>
      </c>
      <c r="S94" s="46">
        <v>45475</v>
      </c>
      <c r="T94" s="46">
        <v>45659</v>
      </c>
    </row>
    <row r="95" spans="1:20" s="31" customFormat="1" ht="12" x14ac:dyDescent="0.2">
      <c r="A95" s="50">
        <v>72</v>
      </c>
      <c r="B95" s="45" t="s">
        <v>120</v>
      </c>
      <c r="C95" s="45" t="s">
        <v>125</v>
      </c>
      <c r="D95" s="45" t="s">
        <v>167</v>
      </c>
      <c r="E95" s="45" t="s">
        <v>2</v>
      </c>
      <c r="F95" s="50" t="s">
        <v>15</v>
      </c>
      <c r="G95" s="47">
        <v>48000</v>
      </c>
      <c r="H95" s="52">
        <f t="shared" si="12"/>
        <v>4800</v>
      </c>
      <c r="I95" s="51">
        <v>0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f t="shared" si="10"/>
        <v>4800</v>
      </c>
      <c r="Q95" s="51">
        <v>0</v>
      </c>
      <c r="R95" s="51">
        <f t="shared" si="11"/>
        <v>43200</v>
      </c>
      <c r="S95" s="46">
        <v>45475</v>
      </c>
      <c r="T95" s="46">
        <v>45659</v>
      </c>
    </row>
    <row r="96" spans="1:20" s="31" customFormat="1" ht="12" x14ac:dyDescent="0.2">
      <c r="A96" s="50">
        <v>73</v>
      </c>
      <c r="B96" s="45" t="s">
        <v>50</v>
      </c>
      <c r="C96" s="45" t="s">
        <v>94</v>
      </c>
      <c r="D96" s="45" t="s">
        <v>167</v>
      </c>
      <c r="E96" s="45" t="s">
        <v>62</v>
      </c>
      <c r="F96" s="50" t="s">
        <v>14</v>
      </c>
      <c r="G96" s="47">
        <v>30000</v>
      </c>
      <c r="H96" s="52">
        <f t="shared" si="12"/>
        <v>3000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1">
        <f t="shared" si="10"/>
        <v>3000</v>
      </c>
      <c r="Q96" s="51">
        <v>0</v>
      </c>
      <c r="R96" s="51">
        <f t="shared" si="11"/>
        <v>27000</v>
      </c>
      <c r="S96" s="46">
        <v>45383</v>
      </c>
      <c r="T96" s="46">
        <v>45566</v>
      </c>
    </row>
    <row r="97" spans="1:20" s="31" customFormat="1" ht="12" x14ac:dyDescent="0.2">
      <c r="A97" s="50">
        <v>74</v>
      </c>
      <c r="B97" s="45" t="s">
        <v>70</v>
      </c>
      <c r="C97" s="45" t="s">
        <v>71</v>
      </c>
      <c r="D97" s="45" t="s">
        <v>167</v>
      </c>
      <c r="E97" s="45" t="s">
        <v>72</v>
      </c>
      <c r="F97" s="50" t="s">
        <v>14</v>
      </c>
      <c r="G97" s="47">
        <v>30000</v>
      </c>
      <c r="H97" s="52">
        <f t="shared" si="12"/>
        <v>3000</v>
      </c>
      <c r="I97" s="51">
        <v>0</v>
      </c>
      <c r="J97" s="51">
        <v>0</v>
      </c>
      <c r="K97" s="51">
        <v>0</v>
      </c>
      <c r="L97" s="51">
        <v>0</v>
      </c>
      <c r="M97" s="51">
        <v>0</v>
      </c>
      <c r="N97" s="51">
        <v>0</v>
      </c>
      <c r="O97" s="51">
        <v>0</v>
      </c>
      <c r="P97" s="51">
        <f t="shared" si="10"/>
        <v>3000</v>
      </c>
      <c r="Q97" s="51">
        <v>0</v>
      </c>
      <c r="R97" s="51">
        <f t="shared" si="11"/>
        <v>27000</v>
      </c>
      <c r="S97" s="46">
        <v>45475</v>
      </c>
      <c r="T97" s="46">
        <v>45659</v>
      </c>
    </row>
    <row r="98" spans="1:20" s="31" customFormat="1" ht="12" x14ac:dyDescent="0.2">
      <c r="A98" s="50">
        <v>75</v>
      </c>
      <c r="B98" s="45" t="s">
        <v>121</v>
      </c>
      <c r="C98" s="45" t="s">
        <v>71</v>
      </c>
      <c r="D98" s="45" t="s">
        <v>167</v>
      </c>
      <c r="E98" s="45" t="s">
        <v>72</v>
      </c>
      <c r="F98" s="50" t="s">
        <v>15</v>
      </c>
      <c r="G98" s="47">
        <v>45000</v>
      </c>
      <c r="H98" s="52">
        <f t="shared" si="12"/>
        <v>4500</v>
      </c>
      <c r="I98" s="51">
        <v>0</v>
      </c>
      <c r="J98" s="51">
        <v>0</v>
      </c>
      <c r="K98" s="51">
        <v>0</v>
      </c>
      <c r="L98" s="51">
        <v>0</v>
      </c>
      <c r="M98" s="51">
        <v>0</v>
      </c>
      <c r="N98" s="51">
        <v>0</v>
      </c>
      <c r="O98" s="51">
        <v>0</v>
      </c>
      <c r="P98" s="51">
        <f t="shared" si="10"/>
        <v>4500</v>
      </c>
      <c r="Q98" s="51">
        <v>0</v>
      </c>
      <c r="R98" s="51">
        <f t="shared" si="11"/>
        <v>40500</v>
      </c>
      <c r="S98" s="46">
        <v>45475</v>
      </c>
      <c r="T98" s="46">
        <v>45659</v>
      </c>
    </row>
    <row r="99" spans="1:20" s="31" customFormat="1" ht="12" x14ac:dyDescent="0.2">
      <c r="A99" s="50">
        <v>76</v>
      </c>
      <c r="B99" s="45" t="s">
        <v>32</v>
      </c>
      <c r="C99" s="45" t="s">
        <v>95</v>
      </c>
      <c r="D99" s="45" t="s">
        <v>167</v>
      </c>
      <c r="E99" s="45" t="s">
        <v>63</v>
      </c>
      <c r="F99" s="50" t="s">
        <v>14</v>
      </c>
      <c r="G99" s="47">
        <v>22000</v>
      </c>
      <c r="H99" s="52">
        <f t="shared" si="12"/>
        <v>2200</v>
      </c>
      <c r="I99" s="51">
        <v>0</v>
      </c>
      <c r="J99" s="51">
        <v>0</v>
      </c>
      <c r="K99" s="51">
        <v>0</v>
      </c>
      <c r="L99" s="51">
        <v>0</v>
      </c>
      <c r="M99" s="51">
        <v>0</v>
      </c>
      <c r="N99" s="51">
        <v>0</v>
      </c>
      <c r="O99" s="51">
        <v>0</v>
      </c>
      <c r="P99" s="51">
        <f t="shared" si="10"/>
        <v>2200</v>
      </c>
      <c r="Q99" s="51">
        <v>0</v>
      </c>
      <c r="R99" s="51">
        <f t="shared" si="11"/>
        <v>19800</v>
      </c>
      <c r="S99" s="46">
        <v>45383</v>
      </c>
      <c r="T99" s="46">
        <v>45566</v>
      </c>
    </row>
    <row r="100" spans="1:20" s="31" customFormat="1" ht="12" x14ac:dyDescent="0.2">
      <c r="A100" s="50">
        <v>77</v>
      </c>
      <c r="B100" s="45" t="s">
        <v>89</v>
      </c>
      <c r="C100" s="45" t="s">
        <v>96</v>
      </c>
      <c r="D100" s="45" t="s">
        <v>167</v>
      </c>
      <c r="E100" s="45" t="s">
        <v>63</v>
      </c>
      <c r="F100" s="50" t="s">
        <v>15</v>
      </c>
      <c r="G100" s="47">
        <v>20000</v>
      </c>
      <c r="H100" s="52">
        <f t="shared" si="12"/>
        <v>2000</v>
      </c>
      <c r="I100" s="51">
        <v>0</v>
      </c>
      <c r="J100" s="51">
        <v>0</v>
      </c>
      <c r="K100" s="51">
        <v>0</v>
      </c>
      <c r="L100" s="51">
        <v>0</v>
      </c>
      <c r="M100" s="51">
        <v>0</v>
      </c>
      <c r="N100" s="51">
        <v>0</v>
      </c>
      <c r="O100" s="51">
        <v>0</v>
      </c>
      <c r="P100" s="51">
        <f t="shared" si="10"/>
        <v>2000</v>
      </c>
      <c r="Q100" s="51">
        <v>0</v>
      </c>
      <c r="R100" s="51">
        <f t="shared" si="11"/>
        <v>18000</v>
      </c>
      <c r="S100" s="46">
        <v>45446</v>
      </c>
      <c r="T100" s="46">
        <v>45629</v>
      </c>
    </row>
    <row r="101" spans="1:20" s="31" customFormat="1" ht="12" x14ac:dyDescent="0.2">
      <c r="A101" s="50">
        <v>78</v>
      </c>
      <c r="B101" s="45" t="s">
        <v>42</v>
      </c>
      <c r="C101" s="45" t="s">
        <v>97</v>
      </c>
      <c r="D101" s="45" t="s">
        <v>167</v>
      </c>
      <c r="E101" s="45" t="s">
        <v>63</v>
      </c>
      <c r="F101" s="50" t="s">
        <v>14</v>
      </c>
      <c r="G101" s="47">
        <v>25000</v>
      </c>
      <c r="H101" s="52">
        <f t="shared" si="12"/>
        <v>2500</v>
      </c>
      <c r="I101" s="51">
        <v>0</v>
      </c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51">
        <v>0</v>
      </c>
      <c r="P101" s="51">
        <f t="shared" si="10"/>
        <v>2500</v>
      </c>
      <c r="Q101" s="51">
        <v>0</v>
      </c>
      <c r="R101" s="51">
        <f t="shared" si="11"/>
        <v>22500</v>
      </c>
      <c r="S101" s="46">
        <v>45383</v>
      </c>
      <c r="T101" s="46">
        <v>45566</v>
      </c>
    </row>
    <row r="102" spans="1:20" s="31" customFormat="1" ht="12" x14ac:dyDescent="0.2">
      <c r="A102" s="50">
        <v>79</v>
      </c>
      <c r="B102" s="45" t="s">
        <v>108</v>
      </c>
      <c r="C102" s="45" t="s">
        <v>97</v>
      </c>
      <c r="D102" s="45" t="s">
        <v>167</v>
      </c>
      <c r="E102" s="45" t="s">
        <v>63</v>
      </c>
      <c r="F102" s="50" t="s">
        <v>14</v>
      </c>
      <c r="G102" s="47">
        <v>35000</v>
      </c>
      <c r="H102" s="52">
        <f t="shared" si="12"/>
        <v>3500</v>
      </c>
      <c r="I102" s="51"/>
      <c r="J102" s="51"/>
      <c r="K102" s="51"/>
      <c r="L102" s="51"/>
      <c r="M102" s="51"/>
      <c r="N102" s="51"/>
      <c r="O102" s="51"/>
      <c r="P102" s="51">
        <f t="shared" si="10"/>
        <v>3500</v>
      </c>
      <c r="Q102" s="51"/>
      <c r="R102" s="51">
        <f t="shared" si="11"/>
        <v>31500</v>
      </c>
      <c r="S102" s="46">
        <v>45412</v>
      </c>
      <c r="T102" s="46">
        <v>45595</v>
      </c>
    </row>
    <row r="103" spans="1:20" s="31" customFormat="1" ht="12" x14ac:dyDescent="0.2">
      <c r="A103" s="50">
        <v>80</v>
      </c>
      <c r="B103" s="45" t="s">
        <v>138</v>
      </c>
      <c r="C103" s="45" t="s">
        <v>139</v>
      </c>
      <c r="D103" s="45" t="s">
        <v>167</v>
      </c>
      <c r="E103" s="45" t="s">
        <v>35</v>
      </c>
      <c r="F103" s="50" t="s">
        <v>14</v>
      </c>
      <c r="G103" s="47">
        <f>45000</f>
        <v>45000</v>
      </c>
      <c r="H103" s="52">
        <f t="shared" si="12"/>
        <v>4500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51">
        <f t="shared" si="10"/>
        <v>4500</v>
      </c>
      <c r="Q103" s="51">
        <v>0</v>
      </c>
      <c r="R103" s="51">
        <f t="shared" si="11"/>
        <v>40500</v>
      </c>
      <c r="S103" s="46">
        <v>45446</v>
      </c>
      <c r="T103" s="46">
        <v>45629</v>
      </c>
    </row>
    <row r="104" spans="1:20" s="31" customFormat="1" x14ac:dyDescent="0.2">
      <c r="A104" s="14" t="s">
        <v>168</v>
      </c>
      <c r="B104" s="14"/>
      <c r="C104" s="14"/>
      <c r="D104" s="14"/>
      <c r="E104" s="14"/>
      <c r="F104" s="14"/>
      <c r="G104" s="60">
        <f>+SUM(G1:G103)</f>
        <v>3087000</v>
      </c>
      <c r="H104" s="60">
        <f t="shared" ref="H104:R104" si="13">+SUM(H1:H103)</f>
        <v>308700</v>
      </c>
      <c r="I104" s="60">
        <f t="shared" si="13"/>
        <v>0</v>
      </c>
      <c r="J104" s="60">
        <f t="shared" si="13"/>
        <v>0</v>
      </c>
      <c r="K104" s="60">
        <f t="shared" si="13"/>
        <v>0</v>
      </c>
      <c r="L104" s="60">
        <f t="shared" si="13"/>
        <v>0</v>
      </c>
      <c r="M104" s="60">
        <f t="shared" si="13"/>
        <v>0</v>
      </c>
      <c r="N104" s="60">
        <f t="shared" si="13"/>
        <v>0</v>
      </c>
      <c r="O104" s="60">
        <f t="shared" si="13"/>
        <v>10816.34</v>
      </c>
      <c r="P104" s="60">
        <f t="shared" si="13"/>
        <v>319516.33999999997</v>
      </c>
      <c r="Q104" s="60">
        <f t="shared" si="13"/>
        <v>0</v>
      </c>
      <c r="R104" s="60">
        <f t="shared" si="13"/>
        <v>2767483.66</v>
      </c>
      <c r="S104" s="62"/>
      <c r="T104" s="1"/>
    </row>
    <row r="105" spans="1:20" x14ac:dyDescent="0.2">
      <c r="A105" s="63" t="s">
        <v>170</v>
      </c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1"/>
    </row>
    <row r="106" spans="1:20" x14ac:dyDescent="0.2">
      <c r="A106" s="5"/>
      <c r="B106" s="5"/>
      <c r="H106" s="1"/>
      <c r="I106" s="1"/>
      <c r="J106" s="1"/>
      <c r="N106" s="2"/>
      <c r="O106" s="2"/>
      <c r="P106" s="2"/>
      <c r="Q106" s="2"/>
    </row>
    <row r="107" spans="1:20" x14ac:dyDescent="0.2">
      <c r="A107" s="5"/>
      <c r="B107" s="5"/>
      <c r="H107" s="1"/>
      <c r="I107" s="1"/>
      <c r="J107" s="1"/>
      <c r="N107" s="2"/>
      <c r="O107" s="2"/>
      <c r="P107" s="2"/>
      <c r="Q107" s="2"/>
    </row>
    <row r="108" spans="1:20" x14ac:dyDescent="0.2">
      <c r="E108" s="2"/>
      <c r="F108" s="2"/>
      <c r="K108" s="2"/>
      <c r="L108" s="2"/>
      <c r="M108" s="2"/>
    </row>
    <row r="109" spans="1:20" x14ac:dyDescent="0.2">
      <c r="C109" s="2"/>
      <c r="D109" s="2"/>
      <c r="H109" s="1"/>
      <c r="I109" s="1"/>
      <c r="J109" s="1"/>
      <c r="N109" s="2"/>
      <c r="O109" s="2"/>
      <c r="P109" s="2"/>
      <c r="Q109" s="2"/>
    </row>
    <row r="110" spans="1:20" x14ac:dyDescent="0.2">
      <c r="C110" s="2"/>
      <c r="D110" s="2"/>
      <c r="H110" s="1"/>
      <c r="I110" s="1"/>
      <c r="J110" s="1"/>
      <c r="N110" s="2"/>
      <c r="O110" s="2"/>
      <c r="P110" s="2"/>
      <c r="Q110" s="2"/>
    </row>
    <row r="111" spans="1:20" x14ac:dyDescent="0.2">
      <c r="C111" s="2"/>
      <c r="D111" s="2"/>
      <c r="H111" s="1"/>
      <c r="I111" s="1"/>
      <c r="J111" s="1"/>
      <c r="N111" s="2"/>
      <c r="O111" s="2"/>
      <c r="P111" s="2"/>
      <c r="Q111" s="2"/>
    </row>
    <row r="112" spans="1:20" x14ac:dyDescent="0.2">
      <c r="C112" s="2"/>
      <c r="D112" s="2"/>
      <c r="H112" s="1"/>
      <c r="I112" s="1"/>
      <c r="J112" s="1"/>
      <c r="N112" s="2"/>
      <c r="O112" s="2"/>
      <c r="P112" s="2"/>
      <c r="Q112" s="2"/>
    </row>
    <row r="113" spans="3:17" x14ac:dyDescent="0.2">
      <c r="H113" s="1"/>
      <c r="I113" s="1"/>
      <c r="J113" s="1"/>
      <c r="N113" s="2"/>
      <c r="O113" s="2"/>
      <c r="P113" s="2"/>
      <c r="Q113" s="2"/>
    </row>
    <row r="114" spans="3:17" x14ac:dyDescent="0.2">
      <c r="H114" s="1"/>
      <c r="I114" s="1"/>
      <c r="J114" s="1"/>
      <c r="N114" s="2"/>
      <c r="O114" s="2"/>
      <c r="P114" s="2"/>
      <c r="Q114" s="2"/>
    </row>
    <row r="115" spans="3:17" x14ac:dyDescent="0.2">
      <c r="C115" s="6"/>
      <c r="D115" s="6"/>
      <c r="E115" s="7"/>
      <c r="F115" s="7"/>
      <c r="G115" s="7"/>
      <c r="H115" s="7"/>
      <c r="I115" s="7"/>
      <c r="J115" s="7"/>
      <c r="K115" s="7"/>
      <c r="N115" s="2"/>
      <c r="O115" s="2"/>
      <c r="P115" s="2"/>
      <c r="Q115" s="2"/>
    </row>
    <row r="116" spans="3:17" ht="15" x14ac:dyDescent="0.25">
      <c r="C116" s="8"/>
      <c r="D116" s="11"/>
      <c r="E116" s="11"/>
      <c r="F116" s="7"/>
      <c r="G116" s="24"/>
      <c r="H116" s="24"/>
      <c r="I116" s="24"/>
      <c r="J116" s="7"/>
      <c r="K116" s="7"/>
      <c r="L116" s="7"/>
      <c r="M116" s="7"/>
      <c r="N116" s="7"/>
      <c r="O116" s="27"/>
      <c r="P116" s="27"/>
      <c r="Q116" s="27"/>
    </row>
    <row r="117" spans="3:17" ht="15" customHeight="1" x14ac:dyDescent="0.2">
      <c r="C117" s="9" t="s">
        <v>159</v>
      </c>
      <c r="D117" s="9"/>
      <c r="E117" s="9"/>
      <c r="F117" s="10"/>
      <c r="G117" s="25" t="s">
        <v>160</v>
      </c>
      <c r="H117" s="25"/>
      <c r="I117" s="25"/>
      <c r="J117" s="10"/>
      <c r="K117" s="10"/>
      <c r="L117" s="10"/>
      <c r="M117" s="10"/>
      <c r="N117" s="10"/>
      <c r="O117" s="25" t="s">
        <v>6</v>
      </c>
      <c r="P117" s="25"/>
      <c r="Q117" s="25"/>
    </row>
    <row r="118" spans="3:17" ht="15" customHeight="1" x14ac:dyDescent="0.2">
      <c r="C118" s="9" t="s">
        <v>161</v>
      </c>
      <c r="D118" s="9"/>
      <c r="E118" s="9"/>
      <c r="F118" s="10"/>
      <c r="G118" s="26" t="s">
        <v>162</v>
      </c>
      <c r="H118" s="26"/>
      <c r="I118" s="26"/>
      <c r="J118" s="10"/>
      <c r="K118" s="10"/>
      <c r="L118" s="10"/>
      <c r="M118" s="10"/>
      <c r="N118" s="10"/>
      <c r="O118" s="26" t="s">
        <v>163</v>
      </c>
      <c r="P118" s="26"/>
      <c r="Q118" s="26"/>
    </row>
    <row r="119" spans="3:17" ht="15" customHeight="1" x14ac:dyDescent="0.2">
      <c r="C119" s="9" t="s">
        <v>164</v>
      </c>
      <c r="D119" s="9"/>
      <c r="E119" s="9"/>
      <c r="F119" s="10"/>
      <c r="G119" s="26" t="s">
        <v>165</v>
      </c>
      <c r="H119" s="26"/>
      <c r="I119" s="26"/>
      <c r="J119" s="10"/>
      <c r="K119" s="10"/>
      <c r="L119" s="10"/>
      <c r="M119" s="10"/>
      <c r="N119" s="10"/>
      <c r="O119" s="26" t="s">
        <v>169</v>
      </c>
      <c r="P119" s="26"/>
      <c r="Q119" s="26"/>
    </row>
    <row r="120" spans="3:17" x14ac:dyDescent="0.2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3:17" x14ac:dyDescent="0.2">
      <c r="K121" s="2"/>
      <c r="L121" s="2"/>
      <c r="M121" s="2"/>
      <c r="N121" s="2"/>
      <c r="O121" s="2"/>
    </row>
    <row r="122" spans="3:17" x14ac:dyDescent="0.2">
      <c r="K122" s="2"/>
      <c r="L122" s="2"/>
      <c r="M122" s="2"/>
      <c r="N122" s="2"/>
      <c r="O122" s="2"/>
    </row>
    <row r="123" spans="3:17" x14ac:dyDescent="0.2">
      <c r="K123" s="2"/>
      <c r="L123" s="2"/>
      <c r="M123" s="2"/>
      <c r="N123" s="2"/>
      <c r="O123" s="2"/>
    </row>
  </sheetData>
  <mergeCells count="58">
    <mergeCell ref="A105:R105"/>
    <mergeCell ref="G116:I116"/>
    <mergeCell ref="G117:I117"/>
    <mergeCell ref="G118:I118"/>
    <mergeCell ref="G119:I119"/>
    <mergeCell ref="O116:Q116"/>
    <mergeCell ref="O117:Q117"/>
    <mergeCell ref="O118:Q118"/>
    <mergeCell ref="O119:Q119"/>
    <mergeCell ref="A89:T89"/>
    <mergeCell ref="O9:O10"/>
    <mergeCell ref="N9:N10"/>
    <mergeCell ref="M9:M10"/>
    <mergeCell ref="L9:L10"/>
    <mergeCell ref="A3:T3"/>
    <mergeCell ref="A5:T5"/>
    <mergeCell ref="K9:K10"/>
    <mergeCell ref="S9:T9"/>
    <mergeCell ref="R9:R10"/>
    <mergeCell ref="P9:P10"/>
    <mergeCell ref="Q9:Q10"/>
    <mergeCell ref="A6:T6"/>
    <mergeCell ref="A7:T7"/>
    <mergeCell ref="E9:E10"/>
    <mergeCell ref="A9:A10"/>
    <mergeCell ref="B9:B10"/>
    <mergeCell ref="J9:J10"/>
    <mergeCell ref="A8:T8"/>
    <mergeCell ref="C9:C10"/>
    <mergeCell ref="I9:I10"/>
    <mergeCell ref="H9:H10"/>
    <mergeCell ref="A84:T84"/>
    <mergeCell ref="A86:T86"/>
    <mergeCell ref="D9:D10"/>
    <mergeCell ref="D90:D91"/>
    <mergeCell ref="K90:K91"/>
    <mergeCell ref="L90:L91"/>
    <mergeCell ref="M90:M91"/>
    <mergeCell ref="F90:F91"/>
    <mergeCell ref="G90:G91"/>
    <mergeCell ref="H90:H91"/>
    <mergeCell ref="I90:I91"/>
    <mergeCell ref="J90:J91"/>
    <mergeCell ref="G9:G10"/>
    <mergeCell ref="F9:F10"/>
    <mergeCell ref="A87:T87"/>
    <mergeCell ref="A88:T88"/>
    <mergeCell ref="A90:A91"/>
    <mergeCell ref="B90:B91"/>
    <mergeCell ref="A104:F104"/>
    <mergeCell ref="Q90:Q91"/>
    <mergeCell ref="P90:P91"/>
    <mergeCell ref="R90:R91"/>
    <mergeCell ref="S90:T90"/>
    <mergeCell ref="N90:N91"/>
    <mergeCell ref="O90:O91"/>
    <mergeCell ref="C90:C91"/>
    <mergeCell ref="E90:E91"/>
  </mergeCells>
  <phoneticPr fontId="9" type="noConversion"/>
  <pageMargins left="0.70866141732283472" right="0.70866141732283472" top="0.74803149606299213" bottom="0.74803149606299213" header="0.31496062992125984" footer="0.31496062992125984"/>
  <pageSetup paperSize="5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ae58843ef30c0e7b3d84066fd5ee70c1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542dbf1303fb0f5b13af05ce027534f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EF15D8-17C7-44F4-9FA6-2D84953057A9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a425c96b-313c-43ce-820c-dafd782290ad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64ad79e-96ee-430a-bb0e-de714f4396ae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ACD0B3-2FA5-4529-8122-DB2EC6D72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2024-09-12T13:56:03Z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