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"/>
    </mc:Choice>
  </mc:AlternateContent>
  <xr:revisionPtr revIDLastSave="142" documentId="8_{799792AE-D2C5-4583-B516-D3DE0B06247B}" xr6:coauthVersionLast="47" xr6:coauthVersionMax="47" xr10:uidLastSave="{6E735924-38BE-4467-A626-D1131AF59713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E29" i="1" l="1"/>
  <c r="G29" i="1" s="1"/>
  <c r="I29" i="1" s="1"/>
  <c r="D29" i="1"/>
  <c r="F29" i="1" s="1"/>
  <c r="H29" i="1" s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<sst xmlns="http://schemas.openxmlformats.org/spreadsheetml/2006/main" count="68" uniqueCount="65">
  <si>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</si>
  <si>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</si>
  <si>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</si>
  <si>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</si>
  <si>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</si>
  <si>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</si>
  <si>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</si>
  <si>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</si>
  <si>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</si>
  <si>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</si>
  <si>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</si>
  <si>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</si>
  <si>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</si>
  <si>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</si>
  <si>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</si>
  <si>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</si>
  <si>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</si>
  <si>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</si>
  <si>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</si>
  <si>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</si>
  <si>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</si>
  <si>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</si>
  <si>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</si>
  <si>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</si>
  <si>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</si>
  <si>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</si>
  <si>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</si>
  <si>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</si>
  <si>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</si>
  <si>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</si>
  <si>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</si>
  <si>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</si>
  <si>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</si>
  <si>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</si>
  <si>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</si>
  <si>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</si>
  <si>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</si>
  <si>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</si>
  <si>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</si>
  <si>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</si>
  <si>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</si>
  <si>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</si>
  <si>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 xml:space="preserve">Número de actividades realizadas	</t>
  </si>
  <si>
    <t>No aplica.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</si>
  <si>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</si>
  <si>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</si>
  <si>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</si>
  <si>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</si>
  <si>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</si>
  <si>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</si>
  <si>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</si>
  <si>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</si>
  <si>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</si>
  <si>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</si>
  <si>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</si>
  <si>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</si>
  <si>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</si>
  <si>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</si>
  <si>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</si>
  <si>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 xml:space="preserve"> Programación Semestral</t>
  </si>
  <si>
    <t>IV.II - Formulación y Ejecución Anual de las Metas por Producto</t>
  </si>
  <si>
    <t>0211 - MINISTERIO DE OBRAS PUBLICAS Y COMUNICACIONES</t>
  </si>
  <si>
    <t>01 - MINISTERIO DE OBRAS PUBLICAS Y COMUNICACIONES</t>
  </si>
  <si>
    <t>0011 - JUNTA DE AVIACION CIVIL</t>
  </si>
  <si>
    <t>Programación Anual Física Financiera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</si>
</sst>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+Tabla1[[#This Row],[Financiera
(D)]]/2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showGridLines="0" tabSelected="1" view="pageBreakPreview" zoomScaleNormal="100" zoomScaleSheetLayoutView="100" workbookViewId="0">
      <selection activeCell="G27" sqref="G27:H27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53" t="s">
        <v>64</v>
      </c>
      <c r="C1" s="54"/>
      <c r="D1" s="54"/>
      <c r="E1" s="54"/>
      <c r="F1" s="54"/>
      <c r="G1" s="54"/>
      <c r="H1" s="54"/>
      <c r="I1" s="54"/>
      <c r="J1" s="55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8"/>
      <c r="K3" s="1"/>
    </row>
    <row r="4" spans="1:11" ht="15.75" thickBot="1" x14ac:dyDescent="0.3">
      <c r="A4" s="59"/>
      <c r="B4" s="60"/>
      <c r="C4" s="60"/>
      <c r="D4" s="60"/>
      <c r="E4" s="60"/>
      <c r="F4" s="60"/>
      <c r="G4" s="60"/>
      <c r="H4" s="60"/>
      <c r="I4" s="60"/>
      <c r="J4" s="61"/>
      <c r="K4" s="1"/>
    </row>
    <row r="5" spans="1:11" x14ac:dyDescent="0.25">
      <c r="A5" s="47"/>
      <c r="B5" s="48"/>
      <c r="C5" s="48"/>
      <c r="D5" s="48"/>
      <c r="E5" s="48"/>
      <c r="F5" s="48"/>
      <c r="G5" s="48"/>
      <c r="H5" s="48"/>
      <c r="I5" s="48"/>
      <c r="J5" s="49"/>
      <c r="K5" s="1"/>
    </row>
    <row r="6" spans="1:11" ht="15.75" x14ac:dyDescent="0.25">
      <c r="A6" s="42" t="s">
        <v>55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0" t="s">
        <v>0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x14ac:dyDescent="0.25">
      <c r="A8" s="23" t="s">
        <v>1</v>
      </c>
      <c r="B8" s="37" t="s">
        <v>61</v>
      </c>
      <c r="C8" s="38"/>
      <c r="D8" s="38"/>
      <c r="E8" s="38"/>
      <c r="F8" s="38"/>
      <c r="G8" s="38"/>
      <c r="H8" s="38"/>
      <c r="I8" s="38"/>
      <c r="J8" s="39"/>
      <c r="K8" s="1"/>
    </row>
    <row r="9" spans="1:11" x14ac:dyDescent="0.25">
      <c r="A9" s="24" t="s">
        <v>28</v>
      </c>
      <c r="B9" s="37" t="s">
        <v>62</v>
      </c>
      <c r="C9" s="38"/>
      <c r="D9" s="38"/>
      <c r="E9" s="38"/>
      <c r="F9" s="38"/>
      <c r="G9" s="38"/>
      <c r="H9" s="38"/>
      <c r="I9" s="38"/>
      <c r="J9" s="39"/>
      <c r="K9" s="1"/>
    </row>
    <row r="10" spans="1:11" x14ac:dyDescent="0.25">
      <c r="A10" s="24" t="s">
        <v>29</v>
      </c>
      <c r="B10" s="37" t="s">
        <v>63</v>
      </c>
      <c r="C10" s="38"/>
      <c r="D10" s="38"/>
      <c r="E10" s="38"/>
      <c r="F10" s="38"/>
      <c r="G10" s="38"/>
      <c r="H10" s="38"/>
      <c r="I10" s="38"/>
      <c r="J10" s="39"/>
      <c r="K10" s="1"/>
    </row>
    <row r="11" spans="1:11" ht="30.75" customHeight="1" x14ac:dyDescent="0.25">
      <c r="A11" s="23" t="s">
        <v>2</v>
      </c>
      <c r="B11" s="40" t="s">
        <v>44</v>
      </c>
      <c r="C11" s="40"/>
      <c r="D11" s="40"/>
      <c r="E11" s="40"/>
      <c r="F11" s="40"/>
      <c r="G11" s="40"/>
      <c r="H11" s="40"/>
      <c r="I11" s="40"/>
      <c r="J11" s="41"/>
    </row>
    <row r="12" spans="1:11" ht="42.75" customHeight="1" x14ac:dyDescent="0.25">
      <c r="A12" s="23" t="s">
        <v>3</v>
      </c>
      <c r="B12" s="40" t="s">
        <v>45</v>
      </c>
      <c r="C12" s="40"/>
      <c r="D12" s="40"/>
      <c r="E12" s="40"/>
      <c r="F12" s="40"/>
      <c r="G12" s="40"/>
      <c r="H12" s="40"/>
      <c r="I12" s="40"/>
      <c r="J12" s="41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45" t="s">
        <v>46</v>
      </c>
      <c r="D14" s="45"/>
      <c r="E14" s="45"/>
      <c r="F14" s="45"/>
      <c r="G14" s="45"/>
      <c r="H14" s="45"/>
      <c r="I14" s="45"/>
      <c r="J14" s="46"/>
    </row>
    <row r="15" spans="1:11" ht="26.25" customHeight="1" x14ac:dyDescent="0.25">
      <c r="A15" s="25" t="s">
        <v>6</v>
      </c>
      <c r="B15" s="27">
        <v>1.1000000000000001</v>
      </c>
      <c r="C15" s="80" t="s">
        <v>47</v>
      </c>
      <c r="D15" s="80"/>
      <c r="E15" s="80"/>
      <c r="F15" s="80"/>
      <c r="G15" s="80"/>
      <c r="H15" s="80"/>
      <c r="I15" s="80"/>
      <c r="J15" s="81"/>
    </row>
    <row r="16" spans="1:11" ht="37.5" customHeight="1" x14ac:dyDescent="0.25">
      <c r="A16" s="25" t="s">
        <v>7</v>
      </c>
      <c r="B16" s="3" t="s">
        <v>41</v>
      </c>
      <c r="C16" s="80" t="s">
        <v>48</v>
      </c>
      <c r="D16" s="80"/>
      <c r="E16" s="80"/>
      <c r="F16" s="80"/>
      <c r="G16" s="80"/>
      <c r="H16" s="80"/>
      <c r="I16" s="80"/>
      <c r="J16" s="81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93" t="s">
        <v>46</v>
      </c>
      <c r="C18" s="93"/>
      <c r="D18" s="93"/>
      <c r="E18" s="93"/>
      <c r="F18" s="93"/>
      <c r="G18" s="93"/>
      <c r="H18" s="93"/>
      <c r="I18" s="93"/>
      <c r="J18" s="94"/>
    </row>
    <row r="19" spans="1:11" ht="33" customHeight="1" x14ac:dyDescent="0.25">
      <c r="A19" s="12" t="s">
        <v>10</v>
      </c>
      <c r="B19" s="62" t="s">
        <v>49</v>
      </c>
      <c r="C19" s="62"/>
      <c r="D19" s="62"/>
      <c r="E19" s="62"/>
      <c r="F19" s="62"/>
      <c r="G19" s="62"/>
      <c r="H19" s="62"/>
      <c r="I19" s="62"/>
      <c r="J19" s="63"/>
    </row>
    <row r="20" spans="1:11" x14ac:dyDescent="0.25">
      <c r="A20" s="12" t="s">
        <v>56</v>
      </c>
      <c r="B20" s="62" t="s">
        <v>52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25">
      <c r="A21" s="12" t="s">
        <v>30</v>
      </c>
      <c r="B21" s="62" t="s">
        <v>50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75" x14ac:dyDescent="0.25">
      <c r="A22" s="74" t="s">
        <v>11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1" ht="15.75" x14ac:dyDescent="0.25">
      <c r="A23" s="68" t="s">
        <v>12</v>
      </c>
      <c r="B23" s="69"/>
      <c r="C23" s="69"/>
      <c r="D23" s="69"/>
      <c r="E23" s="69"/>
      <c r="F23" s="69"/>
      <c r="G23" s="69"/>
      <c r="H23" s="69"/>
      <c r="I23" s="69"/>
      <c r="J23" s="70"/>
      <c r="K23" s="1"/>
    </row>
    <row r="24" spans="1:11" ht="15" customHeight="1" x14ac:dyDescent="0.25">
      <c r="A24" s="77" t="s">
        <v>13</v>
      </c>
      <c r="B24" s="78"/>
      <c r="C24" s="78" t="s">
        <v>14</v>
      </c>
      <c r="D24" s="78"/>
      <c r="E24" s="78"/>
      <c r="F24" s="78" t="s">
        <v>15</v>
      </c>
      <c r="G24" s="78"/>
      <c r="H24" s="78"/>
      <c r="I24" s="78" t="s">
        <v>16</v>
      </c>
      <c r="J24" s="79"/>
    </row>
    <row r="25" spans="1:11" x14ac:dyDescent="0.25">
      <c r="A25" s="64">
        <v>760118814.1699785</v>
      </c>
      <c r="B25" s="65"/>
      <c r="C25" s="65">
        <f>+A25</f>
        <v>760118814.1699785</v>
      </c>
      <c r="D25" s="65"/>
      <c r="E25" s="65"/>
      <c r="F25" s="65">
        <v>0</v>
      </c>
      <c r="G25" s="65"/>
      <c r="H25" s="65"/>
      <c r="I25" s="66">
        <f>+IF(F25&gt;0,F25/C25,0)</f>
        <v>0</v>
      </c>
      <c r="J25" s="67"/>
    </row>
    <row r="26" spans="1:11" ht="15.75" x14ac:dyDescent="0.25">
      <c r="A26" s="68" t="s">
        <v>60</v>
      </c>
      <c r="B26" s="69"/>
      <c r="C26" s="69"/>
      <c r="D26" s="69"/>
      <c r="E26" s="69"/>
      <c r="F26" s="69"/>
      <c r="G26" s="69"/>
      <c r="H26" s="69"/>
      <c r="I26" s="69"/>
      <c r="J26" s="70"/>
      <c r="K26" s="1"/>
    </row>
    <row r="27" spans="1:11" ht="15" customHeight="1" x14ac:dyDescent="0.25">
      <c r="A27" s="28"/>
      <c r="B27" s="29"/>
      <c r="C27" s="71" t="s">
        <v>17</v>
      </c>
      <c r="D27" s="72"/>
      <c r="E27" s="71" t="s">
        <v>34</v>
      </c>
      <c r="F27" s="72"/>
      <c r="G27" s="71" t="s">
        <v>59</v>
      </c>
      <c r="H27" s="72"/>
      <c r="I27" s="71" t="s">
        <v>18</v>
      </c>
      <c r="J27" s="73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35</v>
      </c>
      <c r="F28" s="31" t="s">
        <v>36</v>
      </c>
      <c r="G28" s="31" t="s">
        <v>37</v>
      </c>
      <c r="H28" s="31" t="s">
        <v>38</v>
      </c>
      <c r="I28" s="31" t="s">
        <v>39</v>
      </c>
      <c r="J28" s="32" t="s">
        <v>40</v>
      </c>
    </row>
    <row r="29" spans="1:11" ht="48" x14ac:dyDescent="0.25">
      <c r="A29" s="10" t="s">
        <v>53</v>
      </c>
      <c r="B29" s="5" t="s">
        <v>42</v>
      </c>
      <c r="C29" s="6" t="s">
        <v>51</v>
      </c>
      <c r="D29" s="7">
        <f>+C25</f>
        <v>760118814.1699785</v>
      </c>
      <c r="E29" s="6" t="str">
        <f>+Tabla1[[#This Row],[Física
(A)]]</f>
        <v>n/a</v>
      </c>
      <c r="F29" s="7">
        <f>+Tabla1[[#This Row],[Financiera
(B)]]</f>
        <v>760118814.1699785</v>
      </c>
      <c r="G29" s="8" t="str">
        <f>+Tabla1[[#This Row],[Física
(C)]]</f>
        <v>n/a</v>
      </c>
      <c r="H29" s="7">
        <f>+Tabla1[[#This Row],[Financiera
(D)]]/2</f>
        <v>380059407.08498925</v>
      </c>
      <c r="I29" s="9" t="str">
        <f>+Tabla1[[#This Row],[Física 
(E)]]</f>
        <v>n/a</v>
      </c>
      <c r="J29" s="11">
        <v>0</v>
      </c>
    </row>
    <row r="30" spans="1:11" ht="15.75" x14ac:dyDescent="0.25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0" t="s">
        <v>22</v>
      </c>
      <c r="B31" s="51"/>
      <c r="C31" s="51"/>
      <c r="D31" s="51"/>
      <c r="E31" s="51"/>
      <c r="F31" s="51"/>
      <c r="G31" s="51"/>
      <c r="H31" s="51"/>
      <c r="I31" s="51"/>
      <c r="J31" s="52"/>
      <c r="K31" s="1"/>
    </row>
    <row r="32" spans="1:11" ht="15" customHeight="1" x14ac:dyDescent="0.25">
      <c r="A32" s="12" t="s">
        <v>23</v>
      </c>
      <c r="B32" s="62" t="s">
        <v>53</v>
      </c>
      <c r="C32" s="62"/>
      <c r="D32" s="62"/>
      <c r="E32" s="62"/>
      <c r="F32" s="62"/>
      <c r="G32" s="62"/>
      <c r="H32" s="62"/>
      <c r="I32" s="62"/>
      <c r="J32" s="63"/>
    </row>
    <row r="33" spans="1:11" ht="28.5" x14ac:dyDescent="0.25">
      <c r="A33" s="12" t="s">
        <v>24</v>
      </c>
      <c r="B33" s="62" t="s">
        <v>54</v>
      </c>
      <c r="C33" s="62"/>
      <c r="D33" s="62"/>
      <c r="E33" s="62"/>
      <c r="F33" s="62"/>
      <c r="G33" s="62"/>
      <c r="H33" s="62"/>
      <c r="I33" s="62"/>
      <c r="J33" s="63"/>
    </row>
    <row r="34" spans="1:11" ht="24" customHeight="1" x14ac:dyDescent="0.25">
      <c r="A34" s="12" t="s">
        <v>25</v>
      </c>
      <c r="B34" s="62" t="s">
        <v>50</v>
      </c>
      <c r="C34" s="62"/>
      <c r="D34" s="62"/>
      <c r="E34" s="62"/>
      <c r="F34" s="62"/>
      <c r="G34" s="62"/>
      <c r="H34" s="62"/>
      <c r="I34" s="62"/>
      <c r="J34" s="63"/>
    </row>
    <row r="35" spans="1:11" ht="28.5" x14ac:dyDescent="0.25">
      <c r="A35" s="12" t="s">
        <v>26</v>
      </c>
      <c r="B35" s="62" t="s">
        <v>43</v>
      </c>
      <c r="C35" s="62"/>
      <c r="D35" s="62"/>
      <c r="E35" s="62"/>
      <c r="F35" s="62"/>
      <c r="G35" s="62"/>
      <c r="H35" s="62"/>
      <c r="I35" s="62"/>
      <c r="J35" s="63"/>
    </row>
    <row r="36" spans="1:11" ht="15.75" x14ac:dyDescent="0.25">
      <c r="A36" s="42" t="s">
        <v>57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84" t="s">
        <v>27</v>
      </c>
      <c r="B37" s="85"/>
      <c r="C37" s="85"/>
      <c r="D37" s="85"/>
      <c r="E37" s="85"/>
      <c r="F37" s="85"/>
      <c r="G37" s="85"/>
      <c r="H37" s="85"/>
      <c r="I37" s="85"/>
      <c r="J37" s="86"/>
      <c r="K37" s="1"/>
    </row>
    <row r="38" spans="1:11" ht="27.75" customHeight="1" x14ac:dyDescent="0.25">
      <c r="A38" s="87" t="s">
        <v>33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90" t="s">
        <v>58</v>
      </c>
      <c r="B40" s="91"/>
      <c r="C40" s="91"/>
      <c r="D40" s="91"/>
      <c r="E40" s="91"/>
      <c r="F40" s="91"/>
      <c r="G40" s="91"/>
      <c r="H40" s="91"/>
      <c r="I40" s="91"/>
      <c r="J40" s="92"/>
    </row>
    <row r="41" spans="1:11" ht="17.2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16.5" customHeigh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5"/>
    </row>
    <row r="43" spans="1:11" ht="16.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x14ac:dyDescent="0.25">
      <c r="A44" s="15"/>
      <c r="C44" s="82"/>
      <c r="D44" s="82"/>
      <c r="E44" s="82"/>
      <c r="F44" s="82"/>
      <c r="H44" s="1"/>
      <c r="I44" s="1"/>
      <c r="J44" s="36"/>
      <c r="K44" s="1"/>
    </row>
    <row r="45" spans="1:11" x14ac:dyDescent="0.25">
      <c r="A45" s="15"/>
      <c r="C45" s="83"/>
      <c r="D45" s="83"/>
      <c r="E45" s="83"/>
      <c r="F45" s="83"/>
      <c r="H45" s="1"/>
      <c r="I45" s="1"/>
      <c r="J45" s="36"/>
      <c r="K45" s="1"/>
    </row>
    <row r="46" spans="1:11" x14ac:dyDescent="0.25">
      <c r="A46" s="15"/>
      <c r="C46" s="83"/>
      <c r="D46" s="83"/>
      <c r="E46" s="83"/>
      <c r="F46" s="83"/>
      <c r="H46" s="1"/>
      <c r="I46" s="1"/>
      <c r="J46" s="36"/>
      <c r="K46" s="1"/>
    </row>
    <row r="47" spans="1:11" x14ac:dyDescent="0.25">
      <c r="A47" s="15"/>
      <c r="H47" s="1"/>
      <c r="I47" s="1"/>
      <c r="J47" s="36"/>
      <c r="K47" s="1"/>
    </row>
    <row r="48" spans="1:11" ht="15.75" thickBot="1" x14ac:dyDescent="0.3">
      <c r="A48" s="16"/>
      <c r="B48" s="17"/>
      <c r="C48" s="17"/>
      <c r="D48" s="17"/>
      <c r="E48" s="17"/>
      <c r="F48" s="17"/>
      <c r="G48" s="17"/>
      <c r="H48" s="17"/>
      <c r="I48" s="17"/>
      <c r="J48" s="18"/>
    </row>
  </sheetData>
  <sheetProtection algorithmName="SHA-512" hashValue="X9G1wOZADGunTP3kTZPp/pj9DbMzd7eiGqyRpnbmTiwMDiCGhRuDWWHBfyWBgKT6RIzovnfC81a+3irRT+V1jQ==" saltValue="SRdWsnTOR1qDHT+SCb/Jew==" spinCount="100000" sheet="1" objects="1" scenarios="1"/>
  <mergeCells count="48"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A3:J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25c96b-313c-43ce-820c-dafd782290a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6BDE70-68FB-47FA-AD1E-E06E477EC3A3}">
  <ds:schemaRefs>
    <ds:schemaRef ds:uri="http://schemas.microsoft.com/office/2006/metadata/properties"/>
    <ds:schemaRef ds:uri="a425c96b-313c-43ce-820c-dafd782290a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ec24357-8104-4f74-b4c1-888e152a16c5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273F98-329C-4904-9D95-084B3C346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2022-04-28T13:22:21Z</cp:lastPrinted>
  <dcterms:created xsi:type="dcterms:W3CDTF">2021-03-22T15:50:10Z</dcterms:created>
  <dcterms:modified xsi:type="dcterms:W3CDTF">2024-02-06T15:50:23Z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