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6-JUNIO 2022/"/>
    </mc:Choice>
  </mc:AlternateContent>
  <xr:revisionPtr revIDLastSave="300" documentId="13_ncr:1_{5ABFFF7A-71AE-4785-8701-93C305063148}" xr6:coauthVersionLast="47" xr6:coauthVersionMax="47" xr10:uidLastSave="{0DFFF1B3-1930-4AF0-867C-E3F9AD953912}"/>
  <bookViews>
    <workbookView xWindow="-120" yWindow="-120" windowWidth="20730" windowHeight="1116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'!$A$1:$P$106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7" i="2" l="1"/>
  <c r="P56" i="2"/>
  <c r="P43" i="2"/>
  <c r="P37" i="2"/>
  <c r="P35" i="2"/>
  <c r="P33" i="2"/>
  <c r="P32" i="2"/>
  <c r="P31" i="2"/>
  <c r="P29" i="2"/>
  <c r="P25" i="2"/>
  <c r="P24" i="2"/>
  <c r="P23" i="2"/>
  <c r="P22" i="2"/>
  <c r="P21" i="2"/>
  <c r="P20" i="2"/>
  <c r="P19" i="2"/>
  <c r="P17" i="2"/>
  <c r="P14" i="2"/>
  <c r="P13" i="2"/>
  <c r="P12" i="2"/>
  <c r="P11" i="2"/>
  <c r="P54" i="2"/>
  <c r="P27" i="2"/>
  <c r="P18" i="2"/>
  <c r="P15" i="2"/>
  <c r="P53" i="2"/>
  <c r="F62" i="2"/>
  <c r="G62" i="2"/>
  <c r="P28" i="2"/>
  <c r="A70" i="2"/>
  <c r="P61" i="2"/>
  <c r="P60" i="2"/>
  <c r="P59" i="2"/>
  <c r="P58" i="2"/>
  <c r="P55" i="2"/>
  <c r="P51" i="2"/>
  <c r="P50" i="2"/>
  <c r="P49" i="2"/>
  <c r="P48" i="2"/>
  <c r="P47" i="2"/>
  <c r="P46" i="2"/>
  <c r="P45" i="2"/>
  <c r="P44" i="2"/>
  <c r="P42" i="2"/>
  <c r="P41" i="2"/>
  <c r="P40" i="2"/>
  <c r="P39" i="2"/>
  <c r="P38" i="2"/>
  <c r="P34" i="2"/>
  <c r="P30" i="2"/>
  <c r="P66" i="2"/>
  <c r="P65" i="2"/>
  <c r="P64" i="2"/>
  <c r="K62" i="2"/>
  <c r="J62" i="2"/>
  <c r="I62" i="2"/>
  <c r="H62" i="2"/>
  <c r="D62" i="2"/>
  <c r="D89" i="2"/>
  <c r="E89" i="2"/>
  <c r="F89" i="2"/>
  <c r="G89" i="2"/>
  <c r="H89" i="2"/>
  <c r="I89" i="2"/>
  <c r="J89" i="2"/>
  <c r="K89" i="2"/>
  <c r="L89" i="2"/>
  <c r="M89" i="2"/>
  <c r="N89" i="2"/>
  <c r="O89" i="2"/>
  <c r="D86" i="2"/>
  <c r="E86" i="2"/>
  <c r="F86" i="2"/>
  <c r="G86" i="2"/>
  <c r="H86" i="2"/>
  <c r="I86" i="2"/>
  <c r="J86" i="2"/>
  <c r="K86" i="2"/>
  <c r="L86" i="2"/>
  <c r="M86" i="2"/>
  <c r="N86" i="2"/>
  <c r="O86" i="2"/>
  <c r="D83" i="2"/>
  <c r="E83" i="2"/>
  <c r="F83" i="2"/>
  <c r="G83" i="2"/>
  <c r="H83" i="2"/>
  <c r="I83" i="2"/>
  <c r="J83" i="2"/>
  <c r="K83" i="2"/>
  <c r="L83" i="2"/>
  <c r="M83" i="2"/>
  <c r="N83" i="2"/>
  <c r="O83" i="2"/>
  <c r="D78" i="2"/>
  <c r="E78" i="2"/>
  <c r="F78" i="2"/>
  <c r="G78" i="2"/>
  <c r="H78" i="2"/>
  <c r="I78" i="2"/>
  <c r="J78" i="2"/>
  <c r="K78" i="2"/>
  <c r="L78" i="2"/>
  <c r="M78" i="2"/>
  <c r="N78" i="2"/>
  <c r="O78" i="2"/>
  <c r="D75" i="2"/>
  <c r="E75" i="2"/>
  <c r="F75" i="2"/>
  <c r="G75" i="2"/>
  <c r="H75" i="2"/>
  <c r="I75" i="2"/>
  <c r="J75" i="2"/>
  <c r="K75" i="2"/>
  <c r="L75" i="2"/>
  <c r="M75" i="2"/>
  <c r="N75" i="2"/>
  <c r="O75" i="2"/>
  <c r="P90" i="2"/>
  <c r="P88" i="2"/>
  <c r="P87" i="2"/>
  <c r="P85" i="2"/>
  <c r="P84" i="2"/>
  <c r="P81" i="2"/>
  <c r="P80" i="2"/>
  <c r="P79" i="2"/>
  <c r="P77" i="2"/>
  <c r="P76" i="2"/>
  <c r="C62" i="2"/>
  <c r="C75" i="2"/>
  <c r="C78" i="2"/>
  <c r="C83" i="2"/>
  <c r="C86" i="2"/>
  <c r="C89" i="2"/>
  <c r="B89" i="2"/>
  <c r="B86" i="2"/>
  <c r="B83" i="2"/>
  <c r="B78" i="2"/>
  <c r="B75" i="2"/>
  <c r="B62" i="2"/>
  <c r="P36" i="2" l="1"/>
  <c r="P89" i="2"/>
  <c r="E62" i="2"/>
  <c r="P52" i="2"/>
  <c r="P16" i="2"/>
  <c r="P10" i="2"/>
  <c r="P26" i="2"/>
  <c r="P78" i="2"/>
  <c r="P63" i="2"/>
  <c r="P62" i="2" s="1"/>
  <c r="B36" i="2"/>
  <c r="P86" i="2"/>
  <c r="H36" i="2"/>
  <c r="I52" i="2"/>
  <c r="F36" i="2"/>
  <c r="P83" i="2"/>
  <c r="N36" i="2"/>
  <c r="G36" i="2"/>
  <c r="E52" i="2"/>
  <c r="D26" i="2"/>
  <c r="F10" i="2"/>
  <c r="J52" i="2"/>
  <c r="J10" i="2"/>
  <c r="L10" i="2"/>
  <c r="P75" i="2"/>
  <c r="B10" i="2"/>
  <c r="B52" i="2"/>
  <c r="D52" i="2"/>
  <c r="E10" i="2"/>
  <c r="K52" i="2"/>
  <c r="M36" i="2"/>
  <c r="K10" i="2"/>
  <c r="C52" i="2"/>
  <c r="D10" i="2"/>
  <c r="L36" i="2"/>
  <c r="I36" i="2"/>
  <c r="J36" i="2"/>
  <c r="L26" i="2"/>
  <c r="K26" i="2"/>
  <c r="K16" i="2"/>
  <c r="C36" i="2"/>
  <c r="G16" i="2"/>
  <c r="O16" i="2"/>
  <c r="B16" i="2"/>
  <c r="I26" i="2"/>
  <c r="H26" i="2"/>
  <c r="G26" i="2"/>
  <c r="F16" i="2"/>
  <c r="I10" i="2"/>
  <c r="O52" i="2"/>
  <c r="N16" i="2"/>
  <c r="O10" i="2"/>
  <c r="M26" i="2"/>
  <c r="I16" i="2"/>
  <c r="H16" i="2"/>
  <c r="G52" i="2"/>
  <c r="E16" i="2"/>
  <c r="L52" i="2"/>
  <c r="K36" i="2"/>
  <c r="N26" i="2"/>
  <c r="M16" i="2"/>
  <c r="N10" i="2"/>
  <c r="J16" i="2"/>
  <c r="B26" i="2"/>
  <c r="H52" i="2"/>
  <c r="F26" i="2"/>
  <c r="H10" i="2"/>
  <c r="N52" i="2"/>
  <c r="F52" i="2"/>
  <c r="E36" i="2"/>
  <c r="E26" i="2"/>
  <c r="D16" i="2"/>
  <c r="G10" i="2"/>
  <c r="J26" i="2"/>
  <c r="M52" i="2"/>
  <c r="O36" i="2"/>
  <c r="O26" i="2"/>
  <c r="L16" i="2"/>
  <c r="M10" i="2"/>
  <c r="C16" i="2"/>
  <c r="D36" i="2"/>
  <c r="C26" i="2"/>
  <c r="C10" i="2"/>
  <c r="P91" i="2" l="1"/>
  <c r="B91" i="2"/>
  <c r="H91" i="2"/>
  <c r="L91" i="2"/>
  <c r="M91" i="2"/>
  <c r="G91" i="2"/>
  <c r="N91" i="2"/>
  <c r="D91" i="2"/>
  <c r="K91" i="2"/>
  <c r="O91" i="2"/>
  <c r="F91" i="2"/>
  <c r="E91" i="2"/>
  <c r="J91" i="2"/>
  <c r="C91" i="2"/>
  <c r="I91" i="2"/>
</calcChain>
</file>

<file path=xl/sharedStrings.xml><?xml version="1.0" encoding="utf-8"?>
<sst xmlns="http://schemas.openxmlformats.org/spreadsheetml/2006/main" count="122" uniqueCount="101">
  <si>
    <t>PRESIDENCIA DE LA REPUBLICA DOMINICANA</t>
  </si>
  <si>
    <t>JUNTA DE AVIACION CIVIL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</si>
  <si>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</si>
  <si>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</si>
  <si>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</si>
  <si>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</si>
  <si>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</si>
  <si>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</si>
  <si>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</si>
  <si>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</si>
  <si>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</si>
  <si>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</si>
  <si>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</si>
  <si>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</si>
  <si>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</si>
  <si>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</si>
  <si>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</si>
  <si>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</si>
  <si>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</si>
  <si>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</si>
  <si>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</si>
  <si>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</si>
  <si>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</si>
  <si>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</si>
  <si>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</si>
  <si>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</si>
  <si>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</si>
  <si>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</si>
  <si>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</si>
  <si>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</si>
  <si>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</si>
  <si>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</si>
  <si>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</si>
  <si>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</si>
  <si>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</si>
  <si>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</si>
  <si>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</si>
  <si>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</si>
  <si>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</si>
  <si>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</si>
  <si>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</si>
  <si>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</si>
  <si>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</si>
  <si>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</si>
  <si>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</si>
  <si>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</si>
  <si>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</si>
  <si>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</si>
  <si>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</si>
  <si>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</si>
  <si>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</si>
  <si>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</si>
  <si>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</si>
  <si>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</si>
  <si>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</si>
  <si>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</si>
  <si>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</si>
  <si>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</si>
  <si>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</si>
  <si>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</si>
  <si>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</si>
  <si>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</si>
  <si>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</si>
  <si>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</si>
  <si>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</si>
  <si>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</si>
  <si>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</si>
  <si>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</si>
  <si>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</si>
  <si>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</si>
  <si>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</si>
  <si>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</si>
  <si>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</si>
  <si>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</si>
  <si>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</si>
  <si>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</si>
  <si>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</si>
  <si>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</si>
  <si>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</si>
  <si>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</si>
  <si>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</si>
  <si>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</si>
  <si>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</si>
  <si>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</si>
  <si>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</si>
  <si>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</si>
  <si>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</si>
  <si>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</si>
  <si>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</si>
  <si>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</si>
  <si>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</si>
  <si>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</si>
  <si>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</si>
  <si>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</si>
  <si>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</si>
  <si>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</si>
  <si>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Departamento Financiero - Junta de Aviación Civil</t>
  </si>
  <si>
    <t xml:space="preserve">Elaborado por: </t>
  </si>
  <si>
    <t>Aprobado por:</t>
  </si>
  <si>
    <t>Fecha de registro: hasta el 06 de julio del 2022. 11:26 a.m.</t>
  </si>
  <si>
    <t>Fecha de imputación: hasta el 30 de junio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</si>
</sst>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2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theme="1"/>
      <name val="Times New Roman"/>
      <family val="1"/>
    </font>
    <font>
      <sz val="11"/>
      <color theme="0"/>
      <name val="Times New Roman"/>
      <family val="1"/>
    </font>
    <font>
      <sz val="9"/>
      <color theme="1"/>
      <name val="Times New Roman"/>
      <family val="1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/>
    <xf numFmtId="0" fontId="4" fillId="2" borderId="2" xfId="0" applyFont="1" applyFill="1" applyBorder="1" applyAlignment="1">
      <alignment vertical="center"/>
    </xf>
    <xf numFmtId="164" fontId="4" fillId="2" borderId="2" xfId="0" applyNumberFormat="1" applyFont="1" applyFill="1" applyBorder="1"/>
    <xf numFmtId="0" fontId="4" fillId="3" borderId="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164" fontId="5" fillId="0" borderId="0" xfId="0" applyNumberFormat="1" applyFont="1"/>
    <xf numFmtId="164" fontId="2" fillId="0" borderId="0" xfId="0" applyNumberFormat="1" applyFont="1"/>
    <xf numFmtId="164" fontId="5" fillId="0" borderId="1" xfId="0" applyNumberFormat="1" applyFont="1" applyBorder="1"/>
    <xf numFmtId="0" fontId="11" fillId="0" borderId="0" xfId="0" applyFont="1"/>
    <xf numFmtId="164" fontId="0" fillId="0" borderId="0" xfId="1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3" fontId="2" fillId="0" borderId="0" xfId="0" applyNumberFormat="1" applyFont="1"/>
    <xf numFmtId="164" fontId="2" fillId="0" borderId="0" xfId="1" applyFont="1"/>
    <xf numFmtId="0" fontId="3" fillId="0" borderId="0" xfId="0" applyFont="1" applyAlignment="1">
      <alignment horizontal="center" vertical="top" wrapText="1" readingOrder="1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4" fillId="2" borderId="3" xfId="0" applyFont="1" applyFill="1" applyBorder="1" applyAlignment="1">
      <alignment horizontal="left" vertical="center"/>
    </xf>
    <xf numFmtId="164" fontId="4" fillId="2" borderId="3" xfId="1" applyFont="1" applyFill="1" applyBorder="1" applyAlignment="1">
      <alignment horizontal="center" vertical="center" wrapText="1"/>
    </xf>
    <xf numFmtId="164" fontId="4" fillId="2" borderId="4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141515</xdr:rowOff>
    </xdr:from>
    <xdr:to>
      <xdr:col>14</xdr:col>
      <xdr:colOff>723696</xdr:colOff>
      <xdr:row>4</xdr:row>
      <xdr:rowOff>93485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696283-2C4B-4E99-AD80-6789756FF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79143" y="511629"/>
          <a:ext cx="1798320" cy="822146"/>
        </a:xfrm>
        <a:prstGeom prst="rect">
          <a:avLst/>
        </a:prstGeom>
      </xdr:spPr>
    </xdr:pic>
    <xdr:clientData/>
  </xdr:twoCellAnchor>
  <xdr:twoCellAnchor>
    <xdr:from>
      <xdr:col>1</xdr:col>
      <xdr:colOff>571500</xdr:colOff>
      <xdr:row>97</xdr:row>
      <xdr:rowOff>127000</xdr:rowOff>
    </xdr:from>
    <xdr:to>
      <xdr:col>3</xdr:col>
      <xdr:colOff>641863</xdr:colOff>
      <xdr:row>103</xdr:row>
      <xdr:rowOff>167005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16802100"/>
          <a:ext cx="2419863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97</xdr:row>
      <xdr:rowOff>139700</xdr:rowOff>
    </xdr:from>
    <xdr:to>
      <xdr:col>12</xdr:col>
      <xdr:colOff>186743</xdr:colOff>
      <xdr:row>103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67</xdr:row>
      <xdr:rowOff>141515</xdr:rowOff>
    </xdr:from>
    <xdr:ext cx="1792877" cy="823507"/>
    <xdr:pic>
      <xdr:nvPicPr>
        <xdr:cNvPr id="7" name="Imagen 6">
          <a:extLst>
            <a:ext uri="{FF2B5EF4-FFF2-40B4-BE49-F238E27FC236}">
              <a16:creationId xmlns:a16="http://schemas.microsoft.com/office/drawing/2014/main" id="{59D62273-E84D-4211-B1DB-F377E5606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83350" y="484415"/>
          <a:ext cx="1792877" cy="8235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2:Q97"/>
  <sheetViews>
    <sheetView showGridLines="0" tabSelected="1" topLeftCell="B88" zoomScale="90" zoomScaleNormal="90" workbookViewId="0">
      <selection activeCell="H105" sqref="H105"/>
    </sheetView>
  </sheetViews>
  <sheetFormatPr baseColWidth="10" defaultColWidth="11.42578125" defaultRowHeight="15" x14ac:dyDescent="0.25"/>
  <cols>
    <col min="1" max="1" width="85.5703125" style="1" customWidth="1"/>
    <col min="2" max="2" width="17.5703125" style="1" customWidth="1"/>
    <col min="3" max="3" width="16.7109375" style="1" customWidth="1"/>
    <col min="4" max="4" width="15.140625" style="1" bestFit="1" customWidth="1"/>
    <col min="5" max="5" width="15.5703125" style="1" bestFit="1" customWidth="1"/>
    <col min="6" max="10" width="15.140625" style="1" bestFit="1" customWidth="1"/>
    <col min="11" max="14" width="15.5703125" style="1" bestFit="1" customWidth="1"/>
    <col min="15" max="15" width="13" style="1" customWidth="1"/>
    <col min="16" max="16" width="16.85546875" style="1" bestFit="1" customWidth="1"/>
    <col min="17" max="17" width="15" style="1" bestFit="1" customWidth="1"/>
    <col min="18" max="16384" width="11.42578125" style="1"/>
  </cols>
  <sheetData>
    <row r="2" spans="1:17" ht="28.5" customHeight="1" x14ac:dyDescent="0.2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7" ht="21" customHeight="1" x14ac:dyDescent="0.2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7" ht="18.75" x14ac:dyDescent="0.25">
      <c r="A4" s="31">
        <v>2022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7" ht="15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7" ht="15.75" customHeight="1" x14ac:dyDescent="0.25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7" ht="25.5" customHeight="1" x14ac:dyDescent="0.25">
      <c r="A7" s="28" t="s">
        <v>4</v>
      </c>
      <c r="B7" s="29" t="s">
        <v>5</v>
      </c>
      <c r="C7" s="29" t="s">
        <v>6</v>
      </c>
      <c r="D7" s="21" t="s">
        <v>7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3"/>
    </row>
    <row r="8" spans="1:17" x14ac:dyDescent="0.25">
      <c r="A8" s="28"/>
      <c r="B8" s="30"/>
      <c r="C8" s="30"/>
      <c r="D8" s="6" t="s">
        <v>8</v>
      </c>
      <c r="E8" s="6" t="s">
        <v>9</v>
      </c>
      <c r="F8" s="6" t="s">
        <v>10</v>
      </c>
      <c r="G8" s="6" t="s">
        <v>11</v>
      </c>
      <c r="H8" s="7" t="s">
        <v>12</v>
      </c>
      <c r="I8" s="6" t="s">
        <v>13</v>
      </c>
      <c r="J8" s="7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7" t="s">
        <v>19</v>
      </c>
      <c r="P8" s="6" t="s">
        <v>20</v>
      </c>
    </row>
    <row r="9" spans="1:17" x14ac:dyDescent="0.25">
      <c r="A9" s="2" t="s">
        <v>21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7" x14ac:dyDescent="0.25">
      <c r="A10" s="9" t="s">
        <v>22</v>
      </c>
      <c r="B10" s="11">
        <f>+SUM(B11:B15)</f>
        <v>330235561.55000001</v>
      </c>
      <c r="C10" s="11">
        <f t="shared" ref="C10" si="0">+SUM(C11:C15)</f>
        <v>0</v>
      </c>
      <c r="D10" s="11">
        <f t="shared" ref="D10" si="1">+SUM(D11:D15)</f>
        <v>27378997.220000003</v>
      </c>
      <c r="E10" s="11">
        <f t="shared" ref="E10" si="2">+SUM(E11:E15)</f>
        <v>15768366.41</v>
      </c>
      <c r="F10" s="11">
        <f t="shared" ref="F10" si="3">+SUM(F11:F15)</f>
        <v>16559994.670000002</v>
      </c>
      <c r="G10" s="11">
        <f t="shared" ref="G10" si="4">+SUM(G11:G15)</f>
        <v>25707522.640000001</v>
      </c>
      <c r="H10" s="11">
        <f t="shared" ref="H10" si="5">+SUM(H11:H15)</f>
        <v>17171481.66</v>
      </c>
      <c r="I10" s="11">
        <f t="shared" ref="I10" si="6">+SUM(I11:I15)</f>
        <v>16777493.280000001</v>
      </c>
      <c r="J10" s="11">
        <f t="shared" ref="J10" si="7">+SUM(J11:J15)</f>
        <v>0</v>
      </c>
      <c r="K10" s="11">
        <f t="shared" ref="K10" si="8">+SUM(K11:K15)</f>
        <v>0</v>
      </c>
      <c r="L10" s="11">
        <f t="shared" ref="L10" si="9">+SUM(L11:L15)</f>
        <v>0</v>
      </c>
      <c r="M10" s="11">
        <f t="shared" ref="M10" si="10">+SUM(M11:M15)</f>
        <v>0</v>
      </c>
      <c r="N10" s="11">
        <f t="shared" ref="N10" si="11">+SUM(N11:N15)</f>
        <v>0</v>
      </c>
      <c r="O10" s="11">
        <f t="shared" ref="O10" si="12">+SUM(O11:O15)</f>
        <v>0</v>
      </c>
      <c r="P10" s="11">
        <f>+SUM(P11:P15)</f>
        <v>119363855.88000001</v>
      </c>
      <c r="Q10" s="18"/>
    </row>
    <row r="11" spans="1:17" x14ac:dyDescent="0.25">
      <c r="A11" s="10" t="s">
        <v>23</v>
      </c>
      <c r="B11" s="12">
        <v>189846016.76000002</v>
      </c>
      <c r="C11" s="12">
        <v>0</v>
      </c>
      <c r="D11" s="12">
        <v>12195811.210000001</v>
      </c>
      <c r="E11" s="12">
        <v>11897311.210000001</v>
      </c>
      <c r="F11" s="12">
        <v>12290336.360000001</v>
      </c>
      <c r="G11" s="12">
        <v>12568962.57</v>
      </c>
      <c r="H11" s="12">
        <v>12846811.210000001</v>
      </c>
      <c r="I11" s="12">
        <v>12760811.210000001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f>+SUM(D11:O11)</f>
        <v>74560043.770000011</v>
      </c>
    </row>
    <row r="12" spans="1:17" x14ac:dyDescent="0.25">
      <c r="A12" s="10" t="s">
        <v>24</v>
      </c>
      <c r="B12" s="12">
        <v>71601664.99000001</v>
      </c>
      <c r="C12" s="12">
        <v>0</v>
      </c>
      <c r="D12" s="12">
        <v>1274976.04</v>
      </c>
      <c r="E12" s="12">
        <v>999759.19</v>
      </c>
      <c r="F12" s="12">
        <v>979869.65</v>
      </c>
      <c r="G12" s="12">
        <v>10776990.99</v>
      </c>
      <c r="H12" s="12">
        <v>1058973.07</v>
      </c>
      <c r="I12" s="12">
        <v>1096397.69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f t="shared" ref="P12:P15" si="13">+SUM(D12:O12)</f>
        <v>16186966.630000001</v>
      </c>
    </row>
    <row r="13" spans="1:17" x14ac:dyDescent="0.25">
      <c r="A13" s="10" t="s">
        <v>25</v>
      </c>
      <c r="B13" s="12">
        <v>18840000</v>
      </c>
      <c r="C13" s="12">
        <v>0</v>
      </c>
      <c r="D13" s="12">
        <v>950000</v>
      </c>
      <c r="E13" s="12">
        <v>1285000</v>
      </c>
      <c r="F13" s="12">
        <v>1685000</v>
      </c>
      <c r="G13" s="12">
        <v>735000</v>
      </c>
      <c r="H13" s="12">
        <v>1635000</v>
      </c>
      <c r="I13" s="12">
        <v>1285000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f t="shared" si="13"/>
        <v>7575000</v>
      </c>
    </row>
    <row r="14" spans="1:17" x14ac:dyDescent="0.25">
      <c r="A14" s="10" t="s">
        <v>26</v>
      </c>
      <c r="B14" s="12">
        <v>27906306.420000002</v>
      </c>
      <c r="C14" s="12">
        <v>0</v>
      </c>
      <c r="D14" s="12">
        <v>11372219.210000001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f t="shared" si="13"/>
        <v>11372219.210000001</v>
      </c>
    </row>
    <row r="15" spans="1:17" x14ac:dyDescent="0.25">
      <c r="A15" s="10" t="s">
        <v>27</v>
      </c>
      <c r="B15" s="12">
        <v>22041573.379999999</v>
      </c>
      <c r="C15" s="12">
        <v>0</v>
      </c>
      <c r="D15" s="12">
        <v>1585990.76</v>
      </c>
      <c r="E15" s="12">
        <v>1586296.01</v>
      </c>
      <c r="F15" s="12">
        <v>1604788.6600000001</v>
      </c>
      <c r="G15" s="12">
        <v>1626569.0799999998</v>
      </c>
      <c r="H15" s="12">
        <v>1630697.38</v>
      </c>
      <c r="I15" s="12">
        <v>1635284.38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f t="shared" si="13"/>
        <v>9669626.2699999996</v>
      </c>
    </row>
    <row r="16" spans="1:17" x14ac:dyDescent="0.25">
      <c r="A16" s="9" t="s">
        <v>28</v>
      </c>
      <c r="B16" s="11">
        <f>+SUM(B17:B25)</f>
        <v>86388083.960000008</v>
      </c>
      <c r="C16" s="11">
        <f t="shared" ref="C16" si="14">+SUM(C17:C25)</f>
        <v>0</v>
      </c>
      <c r="D16" s="11">
        <f t="shared" ref="D16" si="15">+SUM(D17:D25)</f>
        <v>3972558.3</v>
      </c>
      <c r="E16" s="11">
        <f t="shared" ref="E16" si="16">+SUM(E17:E25)</f>
        <v>4356788.8</v>
      </c>
      <c r="F16" s="11">
        <f t="shared" ref="F16" si="17">+SUM(F17:F25)</f>
        <v>4790691.29</v>
      </c>
      <c r="G16" s="11">
        <f t="shared" ref="G16" si="18">+SUM(G17:G25)</f>
        <v>3286678.3299999996</v>
      </c>
      <c r="H16" s="11">
        <f t="shared" ref="H16" si="19">+SUM(H17:H25)</f>
        <v>3879463.3</v>
      </c>
      <c r="I16" s="11">
        <f t="shared" ref="I16" si="20">+SUM(I17:I25)</f>
        <v>3014876.2199999997</v>
      </c>
      <c r="J16" s="11">
        <f t="shared" ref="J16" si="21">+SUM(J17:J25)</f>
        <v>0</v>
      </c>
      <c r="K16" s="11">
        <f t="shared" ref="K16" si="22">+SUM(K17:K25)</f>
        <v>0</v>
      </c>
      <c r="L16" s="11">
        <f t="shared" ref="L16" si="23">+SUM(L17:L25)</f>
        <v>0</v>
      </c>
      <c r="M16" s="11">
        <f t="shared" ref="M16" si="24">+SUM(M17:M25)</f>
        <v>0</v>
      </c>
      <c r="N16" s="11">
        <f t="shared" ref="N16" si="25">+SUM(N17:N25)</f>
        <v>0</v>
      </c>
      <c r="O16" s="11">
        <f t="shared" ref="O16" si="26">+SUM(O17:O25)</f>
        <v>0</v>
      </c>
      <c r="P16" s="11">
        <f>+SUM(P17:P25)</f>
        <v>23301056.239999998</v>
      </c>
      <c r="Q16" s="18"/>
    </row>
    <row r="17" spans="1:17" x14ac:dyDescent="0.25">
      <c r="A17" s="10" t="s">
        <v>29</v>
      </c>
      <c r="B17" s="12">
        <v>8947346.5899999999</v>
      </c>
      <c r="C17" s="12">
        <v>0</v>
      </c>
      <c r="D17" s="12">
        <v>527649.66999999993</v>
      </c>
      <c r="E17" s="12">
        <v>385752.93999999994</v>
      </c>
      <c r="F17" s="12">
        <v>616512.14</v>
      </c>
      <c r="G17" s="12">
        <v>616820.52999999991</v>
      </c>
      <c r="H17" s="12">
        <v>543616.32999999996</v>
      </c>
      <c r="I17" s="12">
        <v>573147.92000000004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f t="shared" ref="P17:P25" si="27">+SUM(D17:O17)</f>
        <v>3263499.53</v>
      </c>
    </row>
    <row r="18" spans="1:17" x14ac:dyDescent="0.25">
      <c r="A18" s="10" t="s">
        <v>30</v>
      </c>
      <c r="B18" s="12">
        <v>4117210.35</v>
      </c>
      <c r="C18" s="12">
        <v>0</v>
      </c>
      <c r="D18" s="12">
        <v>410399.99</v>
      </c>
      <c r="E18" s="12">
        <v>35400</v>
      </c>
      <c r="F18" s="12">
        <v>35400</v>
      </c>
      <c r="G18" s="12">
        <v>35400</v>
      </c>
      <c r="H18" s="12">
        <v>410400</v>
      </c>
      <c r="I18" s="12">
        <v>127280.7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f t="shared" si="27"/>
        <v>1054280.69</v>
      </c>
    </row>
    <row r="19" spans="1:17" x14ac:dyDescent="0.25">
      <c r="A19" s="10" t="s">
        <v>31</v>
      </c>
      <c r="B19" s="12">
        <v>10749555.83</v>
      </c>
      <c r="C19" s="12">
        <v>0</v>
      </c>
      <c r="D19" s="12">
        <v>742780</v>
      </c>
      <c r="E19" s="12">
        <v>627285</v>
      </c>
      <c r="F19" s="12">
        <v>1114522.5</v>
      </c>
      <c r="G19" s="12">
        <v>529016.5</v>
      </c>
      <c r="H19" s="12">
        <v>542546.5</v>
      </c>
      <c r="I19" s="12">
        <v>232595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f t="shared" si="27"/>
        <v>3788745.5</v>
      </c>
    </row>
    <row r="20" spans="1:17" x14ac:dyDescent="0.25">
      <c r="A20" s="10" t="s">
        <v>32</v>
      </c>
      <c r="B20" s="12">
        <v>8923300</v>
      </c>
      <c r="C20" s="12">
        <v>0</v>
      </c>
      <c r="D20" s="12">
        <v>172294</v>
      </c>
      <c r="E20" s="12">
        <v>490355</v>
      </c>
      <c r="F20" s="12">
        <v>363514.88</v>
      </c>
      <c r="G20" s="12">
        <v>567648.19999999995</v>
      </c>
      <c r="H20" s="12">
        <v>156419.92000000001</v>
      </c>
      <c r="I20" s="12">
        <v>94780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f t="shared" si="27"/>
        <v>1845012</v>
      </c>
    </row>
    <row r="21" spans="1:17" x14ac:dyDescent="0.25">
      <c r="A21" s="10" t="s">
        <v>33</v>
      </c>
      <c r="B21" s="12">
        <v>10141391.199999999</v>
      </c>
      <c r="C21" s="12">
        <v>0</v>
      </c>
      <c r="D21" s="12">
        <v>88107.6</v>
      </c>
      <c r="E21" s="12">
        <v>203418.31</v>
      </c>
      <c r="F21" s="12">
        <v>588870.54999999993</v>
      </c>
      <c r="G21" s="12">
        <v>139689.94</v>
      </c>
      <c r="H21" s="12">
        <v>7232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f t="shared" si="27"/>
        <v>1027318.3999999999</v>
      </c>
    </row>
    <row r="22" spans="1:17" x14ac:dyDescent="0.25">
      <c r="A22" s="10" t="s">
        <v>34</v>
      </c>
      <c r="B22" s="12">
        <v>7981750.7799999993</v>
      </c>
      <c r="C22" s="12">
        <v>0</v>
      </c>
      <c r="D22" s="12">
        <v>1590978</v>
      </c>
      <c r="E22" s="12">
        <v>296025.19</v>
      </c>
      <c r="F22" s="12">
        <v>282117.65000000002</v>
      </c>
      <c r="G22" s="12">
        <v>319323.28000000003</v>
      </c>
      <c r="H22" s="12">
        <v>391847.66</v>
      </c>
      <c r="I22" s="12">
        <v>354514.87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f t="shared" si="27"/>
        <v>3234806.6500000004</v>
      </c>
    </row>
    <row r="23" spans="1:17" x14ac:dyDescent="0.25">
      <c r="A23" s="10" t="s">
        <v>35</v>
      </c>
      <c r="B23" s="12">
        <v>5395854.8899999997</v>
      </c>
      <c r="C23" s="12">
        <v>0</v>
      </c>
      <c r="D23" s="12">
        <v>153907.01999999999</v>
      </c>
      <c r="E23" s="12">
        <v>355386.5</v>
      </c>
      <c r="F23" s="12">
        <v>429351.06</v>
      </c>
      <c r="G23" s="12">
        <v>159573.92000000001</v>
      </c>
      <c r="H23" s="12">
        <v>441374.14999999997</v>
      </c>
      <c r="I23" s="12">
        <v>213923.71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f t="shared" si="27"/>
        <v>1753516.3599999999</v>
      </c>
    </row>
    <row r="24" spans="1:17" x14ac:dyDescent="0.25">
      <c r="A24" s="10" t="s">
        <v>36</v>
      </c>
      <c r="B24" s="12">
        <v>15636098.82</v>
      </c>
      <c r="C24" s="12">
        <v>0</v>
      </c>
      <c r="D24" s="12">
        <v>166488.41999999998</v>
      </c>
      <c r="E24" s="12">
        <v>868029.9</v>
      </c>
      <c r="F24" s="12">
        <v>504716.01</v>
      </c>
      <c r="G24" s="12">
        <v>155141.56</v>
      </c>
      <c r="H24" s="12">
        <v>506133.96</v>
      </c>
      <c r="I24" s="12">
        <v>369179.6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f t="shared" si="27"/>
        <v>2569689.4500000002</v>
      </c>
    </row>
    <row r="25" spans="1:17" x14ac:dyDescent="0.25">
      <c r="A25" s="10" t="s">
        <v>37</v>
      </c>
      <c r="B25" s="12">
        <v>14495575.5</v>
      </c>
      <c r="C25" s="12">
        <v>0</v>
      </c>
      <c r="D25" s="12">
        <v>119953.60000000001</v>
      </c>
      <c r="E25" s="12">
        <v>1095135.96</v>
      </c>
      <c r="F25" s="12">
        <v>855686.5</v>
      </c>
      <c r="G25" s="12">
        <v>764064.4</v>
      </c>
      <c r="H25" s="12">
        <v>879892.78</v>
      </c>
      <c r="I25" s="12">
        <v>1049454.42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f t="shared" si="27"/>
        <v>4764187.66</v>
      </c>
    </row>
    <row r="26" spans="1:17" x14ac:dyDescent="0.25">
      <c r="A26" s="9" t="s">
        <v>38</v>
      </c>
      <c r="B26" s="11">
        <f>+SUM(B27:B35)</f>
        <v>32295086.039999999</v>
      </c>
      <c r="C26" s="11">
        <f t="shared" ref="C26" si="28">+SUM(C27:C35)</f>
        <v>0</v>
      </c>
      <c r="D26" s="11">
        <f t="shared" ref="D26" si="29">+SUM(D27:D35)</f>
        <v>882469.25</v>
      </c>
      <c r="E26" s="11">
        <f t="shared" ref="E26" si="30">+SUM(E27:E35)</f>
        <v>1792528.7800000003</v>
      </c>
      <c r="F26" s="11">
        <f t="shared" ref="F26" si="31">+SUM(F27:F35)</f>
        <v>1810745.28</v>
      </c>
      <c r="G26" s="11">
        <f t="shared" ref="G26" si="32">+SUM(G27:G35)</f>
        <v>1470532.8600000003</v>
      </c>
      <c r="H26" s="11">
        <f t="shared" ref="H26" si="33">+SUM(H27:H35)</f>
        <v>2423328.0300000003</v>
      </c>
      <c r="I26" s="11">
        <f t="shared" ref="I26" si="34">+SUM(I27:I35)</f>
        <v>1382726.3499999999</v>
      </c>
      <c r="J26" s="11">
        <f t="shared" ref="J26" si="35">+SUM(J27:J35)</f>
        <v>0</v>
      </c>
      <c r="K26" s="11">
        <f t="shared" ref="K26" si="36">+SUM(K27:K35)</f>
        <v>0</v>
      </c>
      <c r="L26" s="11">
        <f t="shared" ref="L26" si="37">+SUM(L27:L35)</f>
        <v>0</v>
      </c>
      <c r="M26" s="11">
        <f t="shared" ref="M26" si="38">+SUM(M27:M35)</f>
        <v>0</v>
      </c>
      <c r="N26" s="11">
        <f t="shared" ref="N26" si="39">+SUM(N27:N35)</f>
        <v>0</v>
      </c>
      <c r="O26" s="11">
        <f t="shared" ref="O26" si="40">+SUM(O27:O35)</f>
        <v>0</v>
      </c>
      <c r="P26" s="11">
        <f>+SUM(P27:P35)</f>
        <v>9762330.5500000007</v>
      </c>
      <c r="Q26" s="18"/>
    </row>
    <row r="27" spans="1:17" x14ac:dyDescent="0.25">
      <c r="A27" s="10" t="s">
        <v>39</v>
      </c>
      <c r="B27" s="12">
        <v>3517079.67</v>
      </c>
      <c r="C27" s="12">
        <v>0</v>
      </c>
      <c r="D27" s="12">
        <v>69188.759999999995</v>
      </c>
      <c r="E27" s="12">
        <v>47054.239999999998</v>
      </c>
      <c r="F27" s="12">
        <v>231362.25</v>
      </c>
      <c r="G27" s="12">
        <v>214725.85</v>
      </c>
      <c r="H27" s="12">
        <v>118862.67</v>
      </c>
      <c r="I27" s="12">
        <v>30390.190000000002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f t="shared" ref="P27:P35" si="41">+SUM(D27:O27)</f>
        <v>711583.96</v>
      </c>
    </row>
    <row r="28" spans="1:17" x14ac:dyDescent="0.25">
      <c r="A28" s="10" t="s">
        <v>40</v>
      </c>
      <c r="B28" s="12">
        <v>2047788</v>
      </c>
      <c r="C28" s="12">
        <v>0</v>
      </c>
      <c r="D28" s="12">
        <v>9000.02</v>
      </c>
      <c r="E28" s="12">
        <v>193525.9</v>
      </c>
      <c r="F28" s="12">
        <v>7646.4</v>
      </c>
      <c r="G28" s="12">
        <v>64140</v>
      </c>
      <c r="H28" s="12">
        <v>336087.29</v>
      </c>
      <c r="I28" s="12">
        <v>57584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f t="shared" si="41"/>
        <v>667983.60999999987</v>
      </c>
    </row>
    <row r="29" spans="1:17" x14ac:dyDescent="0.25">
      <c r="A29" s="10" t="s">
        <v>41</v>
      </c>
      <c r="B29" s="12">
        <v>2972773.3899999997</v>
      </c>
      <c r="C29" s="12">
        <v>0</v>
      </c>
      <c r="D29" s="12">
        <v>35833.270000000004</v>
      </c>
      <c r="E29" s="12">
        <v>367225.99</v>
      </c>
      <c r="F29" s="12">
        <v>121675.81000000001</v>
      </c>
      <c r="G29" s="12">
        <v>94523.94</v>
      </c>
      <c r="H29" s="12">
        <v>320955.79000000004</v>
      </c>
      <c r="I29" s="12">
        <v>245519.58000000002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f t="shared" si="41"/>
        <v>1185734.3800000001</v>
      </c>
    </row>
    <row r="30" spans="1:17" x14ac:dyDescent="0.25">
      <c r="A30" s="10" t="s">
        <v>42</v>
      </c>
      <c r="B30" s="12">
        <v>437982.89</v>
      </c>
      <c r="C30" s="12">
        <v>0</v>
      </c>
      <c r="D30" s="12">
        <v>54677.22</v>
      </c>
      <c r="E30" s="12">
        <v>3822.77</v>
      </c>
      <c r="F30" s="12">
        <v>101.64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f t="shared" si="41"/>
        <v>58601.63</v>
      </c>
    </row>
    <row r="31" spans="1:17" x14ac:dyDescent="0.25">
      <c r="A31" s="10" t="s">
        <v>43</v>
      </c>
      <c r="B31" s="12">
        <v>1649566.67</v>
      </c>
      <c r="C31" s="12">
        <v>0</v>
      </c>
      <c r="D31" s="12">
        <v>33144.370000000003</v>
      </c>
      <c r="E31" s="12">
        <v>129555.74</v>
      </c>
      <c r="F31" s="12">
        <v>244153.52000000002</v>
      </c>
      <c r="G31" s="12">
        <v>72012.22</v>
      </c>
      <c r="H31" s="12">
        <v>187037.82</v>
      </c>
      <c r="I31" s="12">
        <v>223141.46000000002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f t="shared" si="41"/>
        <v>889045.12999999989</v>
      </c>
    </row>
    <row r="32" spans="1:17" x14ac:dyDescent="0.25">
      <c r="A32" s="10" t="s">
        <v>44</v>
      </c>
      <c r="B32" s="12">
        <v>810000</v>
      </c>
      <c r="C32" s="12">
        <v>0</v>
      </c>
      <c r="D32" s="12">
        <v>256.60000000000002</v>
      </c>
      <c r="E32" s="12">
        <v>32039.91</v>
      </c>
      <c r="F32" s="12">
        <v>2535</v>
      </c>
      <c r="G32" s="12">
        <v>0</v>
      </c>
      <c r="H32" s="12">
        <v>41409.97</v>
      </c>
      <c r="I32" s="12">
        <v>25538.379999999997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f t="shared" si="41"/>
        <v>101779.85999999999</v>
      </c>
    </row>
    <row r="33" spans="1:17" x14ac:dyDescent="0.25">
      <c r="A33" s="10" t="s">
        <v>45</v>
      </c>
      <c r="B33" s="12">
        <v>9318210.9199999999</v>
      </c>
      <c r="C33" s="12">
        <v>0</v>
      </c>
      <c r="D33" s="12">
        <v>586346.02</v>
      </c>
      <c r="E33" s="12">
        <v>586983.46000000008</v>
      </c>
      <c r="F33" s="12">
        <v>823093.41999999993</v>
      </c>
      <c r="G33" s="12">
        <v>642656.9</v>
      </c>
      <c r="H33" s="12">
        <v>608669.61</v>
      </c>
      <c r="I33" s="12">
        <v>615906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f t="shared" si="41"/>
        <v>3863655.4099999997</v>
      </c>
    </row>
    <row r="34" spans="1:17" x14ac:dyDescent="0.25">
      <c r="A34" s="10" t="s">
        <v>46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f t="shared" si="41"/>
        <v>0</v>
      </c>
    </row>
    <row r="35" spans="1:17" x14ac:dyDescent="0.25">
      <c r="A35" s="10" t="s">
        <v>47</v>
      </c>
      <c r="B35" s="12">
        <v>11541684.5</v>
      </c>
      <c r="C35" s="12">
        <v>0</v>
      </c>
      <c r="D35" s="12">
        <v>94022.989999999991</v>
      </c>
      <c r="E35" s="12">
        <v>432320.76999999996</v>
      </c>
      <c r="F35" s="12">
        <v>380177.24</v>
      </c>
      <c r="G35" s="12">
        <v>382473.95000000007</v>
      </c>
      <c r="H35" s="12">
        <v>810304.88000000012</v>
      </c>
      <c r="I35" s="12">
        <v>184646.74000000002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f t="shared" si="41"/>
        <v>2283946.5700000003</v>
      </c>
    </row>
    <row r="36" spans="1:17" x14ac:dyDescent="0.25">
      <c r="A36" s="9" t="s">
        <v>48</v>
      </c>
      <c r="B36" s="11">
        <f>+SUM(B37:B44)</f>
        <v>13113294.58</v>
      </c>
      <c r="C36" s="11">
        <f t="shared" ref="C36" si="42">+SUM(C37:C44)</f>
        <v>0</v>
      </c>
      <c r="D36" s="11">
        <f t="shared" ref="D36" si="43">+SUM(D37:D44)</f>
        <v>702600</v>
      </c>
      <c r="E36" s="11">
        <f t="shared" ref="E36" si="44">+SUM(E37:E44)</f>
        <v>702000</v>
      </c>
      <c r="F36" s="11">
        <f t="shared" ref="F36" si="45">+SUM(F37:F44)</f>
        <v>697000</v>
      </c>
      <c r="G36" s="11">
        <f t="shared" ref="G36" si="46">+SUM(G37:G44)</f>
        <v>721000</v>
      </c>
      <c r="H36" s="11">
        <f t="shared" ref="H36" si="47">+SUM(H37:H44)</f>
        <v>687000</v>
      </c>
      <c r="I36" s="11">
        <f t="shared" ref="I36" si="48">+SUM(I37:I44)</f>
        <v>687000</v>
      </c>
      <c r="J36" s="11">
        <f t="shared" ref="J36" si="49">+SUM(J37:J44)</f>
        <v>0</v>
      </c>
      <c r="K36" s="11">
        <f t="shared" ref="K36" si="50">+SUM(K37:K44)</f>
        <v>0</v>
      </c>
      <c r="L36" s="11">
        <f t="shared" ref="L36" si="51">+SUM(L37:L44)</f>
        <v>0</v>
      </c>
      <c r="M36" s="11">
        <f t="shared" ref="M36" si="52">+SUM(M37:M44)</f>
        <v>0</v>
      </c>
      <c r="N36" s="11">
        <f t="shared" ref="N36" si="53">+SUM(N37:N44)</f>
        <v>0</v>
      </c>
      <c r="O36" s="11">
        <f t="shared" ref="O36" si="54">+SUM(O37:O44)</f>
        <v>0</v>
      </c>
      <c r="P36" s="11">
        <f>+SUM(P37:P51)</f>
        <v>4196600</v>
      </c>
      <c r="Q36" s="18"/>
    </row>
    <row r="37" spans="1:17" x14ac:dyDescent="0.25">
      <c r="A37" s="10" t="s">
        <v>49</v>
      </c>
      <c r="B37" s="12">
        <v>4258224.58</v>
      </c>
      <c r="C37" s="12">
        <v>0</v>
      </c>
      <c r="D37" s="12">
        <v>0</v>
      </c>
      <c r="E37" s="12">
        <v>0</v>
      </c>
      <c r="F37" s="12">
        <v>10000</v>
      </c>
      <c r="G37" s="12">
        <v>34000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f t="shared" ref="P37:P51" si="55">+SUM(D37:O37)</f>
        <v>44000</v>
      </c>
    </row>
    <row r="38" spans="1:17" x14ac:dyDescent="0.25">
      <c r="A38" s="10" t="s">
        <v>50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f t="shared" si="55"/>
        <v>0</v>
      </c>
    </row>
    <row r="39" spans="1:17" x14ac:dyDescent="0.25">
      <c r="A39" s="10" t="s">
        <v>51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f t="shared" si="55"/>
        <v>0</v>
      </c>
    </row>
    <row r="40" spans="1:17" x14ac:dyDescent="0.25">
      <c r="A40" s="10" t="s">
        <v>52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f t="shared" si="55"/>
        <v>0</v>
      </c>
    </row>
    <row r="41" spans="1:17" x14ac:dyDescent="0.25">
      <c r="A41" s="10" t="s">
        <v>53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f t="shared" si="55"/>
        <v>0</v>
      </c>
    </row>
    <row r="42" spans="1:17" x14ac:dyDescent="0.25">
      <c r="A42" s="10" t="s">
        <v>54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f t="shared" si="55"/>
        <v>0</v>
      </c>
    </row>
    <row r="43" spans="1:17" x14ac:dyDescent="0.25">
      <c r="A43" s="10" t="s">
        <v>55</v>
      </c>
      <c r="B43" s="12">
        <v>8855070</v>
      </c>
      <c r="C43" s="12">
        <v>0</v>
      </c>
      <c r="D43" s="12">
        <v>702600</v>
      </c>
      <c r="E43" s="12">
        <v>702000</v>
      </c>
      <c r="F43" s="12">
        <v>687000</v>
      </c>
      <c r="G43" s="12">
        <v>687000</v>
      </c>
      <c r="H43" s="12">
        <v>687000</v>
      </c>
      <c r="I43" s="12">
        <v>687000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f t="shared" si="55"/>
        <v>4152600</v>
      </c>
    </row>
    <row r="44" spans="1:17" x14ac:dyDescent="0.25">
      <c r="A44" s="10" t="s">
        <v>56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f t="shared" si="55"/>
        <v>0</v>
      </c>
    </row>
    <row r="45" spans="1:17" x14ac:dyDescent="0.25">
      <c r="A45" s="9" t="s">
        <v>57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2">
        <f t="shared" si="55"/>
        <v>0</v>
      </c>
    </row>
    <row r="46" spans="1:17" x14ac:dyDescent="0.25">
      <c r="A46" s="10" t="s">
        <v>58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f t="shared" si="55"/>
        <v>0</v>
      </c>
    </row>
    <row r="47" spans="1:17" x14ac:dyDescent="0.25">
      <c r="A47" s="10" t="s">
        <v>59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f t="shared" si="55"/>
        <v>0</v>
      </c>
    </row>
    <row r="48" spans="1:17" x14ac:dyDescent="0.25">
      <c r="A48" s="10" t="s">
        <v>60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f t="shared" si="55"/>
        <v>0</v>
      </c>
    </row>
    <row r="49" spans="1:16" x14ac:dyDescent="0.25">
      <c r="A49" s="10" t="s">
        <v>61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f t="shared" si="55"/>
        <v>0</v>
      </c>
    </row>
    <row r="50" spans="1:16" x14ac:dyDescent="0.25">
      <c r="A50" s="10" t="s">
        <v>62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f t="shared" si="55"/>
        <v>0</v>
      </c>
    </row>
    <row r="51" spans="1:16" x14ac:dyDescent="0.25">
      <c r="A51" s="10" t="s">
        <v>63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f t="shared" si="55"/>
        <v>0</v>
      </c>
    </row>
    <row r="52" spans="1:16" x14ac:dyDescent="0.25">
      <c r="A52" s="9" t="s">
        <v>64</v>
      </c>
      <c r="B52" s="11">
        <f>+SUM(B53:B61)</f>
        <v>42169968.399999999</v>
      </c>
      <c r="C52" s="11">
        <f t="shared" ref="C52" si="56">+SUM(C53:C61)</f>
        <v>0</v>
      </c>
      <c r="D52" s="11">
        <f t="shared" ref="D52" si="57">+SUM(D53:D61)</f>
        <v>0</v>
      </c>
      <c r="E52" s="11">
        <f t="shared" ref="E52" si="58">+SUM(E53:E61)</f>
        <v>1579573.57</v>
      </c>
      <c r="F52" s="11">
        <f t="shared" ref="F52" si="59">+SUM(F53:F61)</f>
        <v>186860.53</v>
      </c>
      <c r="G52" s="11">
        <f t="shared" ref="G52" si="60">+SUM(G53:G61)</f>
        <v>356747</v>
      </c>
      <c r="H52" s="11">
        <f t="shared" ref="H52" si="61">+SUM(H53:H61)</f>
        <v>123142.44</v>
      </c>
      <c r="I52" s="11">
        <f t="shared" ref="I52" si="62">+SUM(I53:I61)</f>
        <v>616456.86</v>
      </c>
      <c r="J52" s="11">
        <f t="shared" ref="J52" si="63">+SUM(J53:J61)</f>
        <v>0</v>
      </c>
      <c r="K52" s="11">
        <f t="shared" ref="K52" si="64">+SUM(K53:K61)</f>
        <v>0</v>
      </c>
      <c r="L52" s="11">
        <f t="shared" ref="L52" si="65">+SUM(L53:L61)</f>
        <v>0</v>
      </c>
      <c r="M52" s="11">
        <f t="shared" ref="M52" si="66">+SUM(M53:M61)</f>
        <v>0</v>
      </c>
      <c r="N52" s="11">
        <f t="shared" ref="N52" si="67">+SUM(N53:N61)</f>
        <v>0</v>
      </c>
      <c r="O52" s="11">
        <f t="shared" ref="O52" si="68">+SUM(O53:O61)</f>
        <v>0</v>
      </c>
      <c r="P52" s="11">
        <f>+SUM(P53:P61)</f>
        <v>2862780.4000000004</v>
      </c>
    </row>
    <row r="53" spans="1:16" x14ac:dyDescent="0.25">
      <c r="A53" s="10" t="s">
        <v>65</v>
      </c>
      <c r="B53" s="12">
        <v>17849000</v>
      </c>
      <c r="C53" s="12">
        <v>0</v>
      </c>
      <c r="D53" s="12">
        <v>0</v>
      </c>
      <c r="E53" s="12">
        <v>1081822.76</v>
      </c>
      <c r="F53" s="12">
        <v>23839.99</v>
      </c>
      <c r="G53" s="12">
        <v>356747</v>
      </c>
      <c r="H53" s="12">
        <v>51695.8</v>
      </c>
      <c r="I53" s="12">
        <v>587456.86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f t="shared" ref="P53:P61" si="69">+SUM(D53:O53)</f>
        <v>2101562.41</v>
      </c>
    </row>
    <row r="54" spans="1:16" x14ac:dyDescent="0.25">
      <c r="A54" s="10" t="s">
        <v>66</v>
      </c>
      <c r="B54" s="12">
        <v>2100000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f t="shared" si="69"/>
        <v>0</v>
      </c>
    </row>
    <row r="55" spans="1:16" x14ac:dyDescent="0.25">
      <c r="A55" s="10" t="s">
        <v>67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f t="shared" si="69"/>
        <v>0</v>
      </c>
    </row>
    <row r="56" spans="1:16" x14ac:dyDescent="0.25">
      <c r="A56" s="10" t="s">
        <v>68</v>
      </c>
      <c r="B56" s="12">
        <v>15682388.4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f t="shared" si="69"/>
        <v>0</v>
      </c>
    </row>
    <row r="57" spans="1:16" x14ac:dyDescent="0.25">
      <c r="A57" s="10" t="s">
        <v>69</v>
      </c>
      <c r="B57" s="12">
        <v>6538580</v>
      </c>
      <c r="C57" s="12">
        <v>0</v>
      </c>
      <c r="D57" s="12">
        <v>0</v>
      </c>
      <c r="E57" s="12">
        <v>497750.81</v>
      </c>
      <c r="F57" s="12">
        <v>163020.54</v>
      </c>
      <c r="G57" s="12">
        <v>0</v>
      </c>
      <c r="H57" s="12">
        <v>71446.64</v>
      </c>
      <c r="I57" s="12">
        <v>29000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f t="shared" si="69"/>
        <v>761217.99</v>
      </c>
    </row>
    <row r="58" spans="1:16" x14ac:dyDescent="0.25">
      <c r="A58" s="10" t="s">
        <v>70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f t="shared" si="69"/>
        <v>0</v>
      </c>
    </row>
    <row r="59" spans="1:16" x14ac:dyDescent="0.25">
      <c r="A59" s="10" t="s">
        <v>71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f t="shared" si="69"/>
        <v>0</v>
      </c>
    </row>
    <row r="60" spans="1:16" x14ac:dyDescent="0.25">
      <c r="A60" s="10" t="s">
        <v>72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f t="shared" si="69"/>
        <v>0</v>
      </c>
    </row>
    <row r="61" spans="1:16" x14ac:dyDescent="0.25">
      <c r="A61" s="10" t="s">
        <v>73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f t="shared" si="69"/>
        <v>0</v>
      </c>
    </row>
    <row r="62" spans="1:16" x14ac:dyDescent="0.25">
      <c r="A62" s="9" t="s">
        <v>74</v>
      </c>
      <c r="B62" s="11">
        <f>+SUM(B63:B66)</f>
        <v>10174271.220000001</v>
      </c>
      <c r="C62" s="11">
        <f t="shared" ref="C62" si="70">+SUM(C63:C66)</f>
        <v>0</v>
      </c>
      <c r="D62" s="11">
        <f t="shared" ref="D62" si="71">+SUM(D63:D66)</f>
        <v>0</v>
      </c>
      <c r="E62" s="11">
        <f t="shared" ref="E62" si="72">+SUM(E63:E66)</f>
        <v>0</v>
      </c>
      <c r="F62" s="11">
        <f t="shared" ref="F62" si="73">+SUM(F63:F66)</f>
        <v>0</v>
      </c>
      <c r="G62" s="11">
        <f t="shared" ref="G62" si="74">+SUM(G63:G66)</f>
        <v>0</v>
      </c>
      <c r="H62" s="11">
        <f t="shared" ref="H62" si="75">+SUM(H63:H66)</f>
        <v>0</v>
      </c>
      <c r="I62" s="11">
        <f t="shared" ref="I62" si="76">+SUM(I63:I66)</f>
        <v>0</v>
      </c>
      <c r="J62" s="11">
        <f t="shared" ref="J62" si="77">+SUM(J63:J66)</f>
        <v>0</v>
      </c>
      <c r="K62" s="11">
        <f t="shared" ref="K62" si="78">+SUM(K63:K66)</f>
        <v>0</v>
      </c>
      <c r="L62" s="11"/>
      <c r="M62" s="11"/>
      <c r="N62" s="11"/>
      <c r="O62" s="11"/>
      <c r="P62" s="11">
        <f>+SUM(P63:P66)</f>
        <v>0</v>
      </c>
    </row>
    <row r="63" spans="1:16" x14ac:dyDescent="0.25">
      <c r="A63" s="10" t="s">
        <v>75</v>
      </c>
      <c r="B63" s="12">
        <v>10174271.220000001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f t="shared" ref="P63:P66" si="79">SUM(D63:O63)</f>
        <v>0</v>
      </c>
    </row>
    <row r="64" spans="1:16" x14ac:dyDescent="0.25">
      <c r="A64" s="10" t="s">
        <v>76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f t="shared" si="79"/>
        <v>0</v>
      </c>
    </row>
    <row r="65" spans="1:16" x14ac:dyDescent="0.25">
      <c r="A65" s="10" t="s">
        <v>77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f t="shared" si="79"/>
        <v>0</v>
      </c>
    </row>
    <row r="66" spans="1:16" x14ac:dyDescent="0.25">
      <c r="A66" s="10" t="s">
        <v>78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f t="shared" si="79"/>
        <v>0</v>
      </c>
    </row>
    <row r="67" spans="1:16" x14ac:dyDescent="0.25">
      <c r="A67" s="10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ht="27" x14ac:dyDescent="0.25">
      <c r="A68" s="24" t="s">
        <v>0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</row>
    <row r="69" spans="1:16" ht="20.25" x14ac:dyDescent="0.25">
      <c r="A69" s="26" t="s">
        <v>1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0" spans="1:16" ht="18.75" x14ac:dyDescent="0.25">
      <c r="A70" s="31">
        <f>+A4</f>
        <v>2022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</row>
    <row r="71" spans="1:16" ht="15.75" x14ac:dyDescent="0.25">
      <c r="A71" s="33" t="s">
        <v>2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0" t="s">
        <v>3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1:16" x14ac:dyDescent="0.25">
      <c r="A73" s="28" t="s">
        <v>4</v>
      </c>
      <c r="B73" s="29" t="s">
        <v>5</v>
      </c>
      <c r="C73" s="29" t="s">
        <v>6</v>
      </c>
      <c r="D73" s="21" t="s">
        <v>7</v>
      </c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3"/>
    </row>
    <row r="74" spans="1:16" x14ac:dyDescent="0.25">
      <c r="A74" s="28"/>
      <c r="B74" s="30"/>
      <c r="C74" s="30"/>
      <c r="D74" s="6" t="s">
        <v>8</v>
      </c>
      <c r="E74" s="6" t="s">
        <v>9</v>
      </c>
      <c r="F74" s="6" t="s">
        <v>10</v>
      </c>
      <c r="G74" s="6" t="s">
        <v>11</v>
      </c>
      <c r="H74" s="7" t="s">
        <v>12</v>
      </c>
      <c r="I74" s="6" t="s">
        <v>13</v>
      </c>
      <c r="J74" s="7" t="s">
        <v>14</v>
      </c>
      <c r="K74" s="6" t="s">
        <v>15</v>
      </c>
      <c r="L74" s="6" t="s">
        <v>16</v>
      </c>
      <c r="M74" s="6" t="s">
        <v>17</v>
      </c>
      <c r="N74" s="6" t="s">
        <v>18</v>
      </c>
      <c r="O74" s="7" t="s">
        <v>19</v>
      </c>
      <c r="P74" s="6" t="s">
        <v>20</v>
      </c>
    </row>
    <row r="75" spans="1:16" x14ac:dyDescent="0.25">
      <c r="A75" s="9" t="s">
        <v>79</v>
      </c>
      <c r="B75" s="11">
        <f>+SUM(B76:B77)</f>
        <v>0</v>
      </c>
      <c r="C75" s="11">
        <f t="shared" ref="C75" si="80">+SUM(C76:C77)</f>
        <v>0</v>
      </c>
      <c r="D75" s="11">
        <f t="shared" ref="D75" si="81">+SUM(D76:D77)</f>
        <v>0</v>
      </c>
      <c r="E75" s="11">
        <f t="shared" ref="E75" si="82">+SUM(E76:E77)</f>
        <v>0</v>
      </c>
      <c r="F75" s="11">
        <f t="shared" ref="F75" si="83">+SUM(F76:F77)</f>
        <v>0</v>
      </c>
      <c r="G75" s="11">
        <f t="shared" ref="G75" si="84">+SUM(G76:G77)</f>
        <v>0</v>
      </c>
      <c r="H75" s="11">
        <f t="shared" ref="H75" si="85">+SUM(H76:H77)</f>
        <v>0</v>
      </c>
      <c r="I75" s="11">
        <f t="shared" ref="I75" si="86">+SUM(I76:I77)</f>
        <v>0</v>
      </c>
      <c r="J75" s="11">
        <f t="shared" ref="J75" si="87">+SUM(J76:J77)</f>
        <v>0</v>
      </c>
      <c r="K75" s="11">
        <f t="shared" ref="K75" si="88">+SUM(K76:K77)</f>
        <v>0</v>
      </c>
      <c r="L75" s="11">
        <f t="shared" ref="L75" si="89">+SUM(L76:L77)</f>
        <v>0</v>
      </c>
      <c r="M75" s="11">
        <f t="shared" ref="M75" si="90">+SUM(M76:M77)</f>
        <v>0</v>
      </c>
      <c r="N75" s="11">
        <f t="shared" ref="N75" si="91">+SUM(N76:N77)</f>
        <v>0</v>
      </c>
      <c r="O75" s="11">
        <f t="shared" ref="O75" si="92">+SUM(O76:O77)</f>
        <v>0</v>
      </c>
      <c r="P75" s="11">
        <f t="shared" ref="P75" si="93">+SUM(P76:P77)</f>
        <v>0</v>
      </c>
    </row>
    <row r="76" spans="1:16" x14ac:dyDescent="0.25">
      <c r="A76" s="10" t="s">
        <v>80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f t="shared" ref="P76:P77" si="94">SUM(D76:O76)</f>
        <v>0</v>
      </c>
    </row>
    <row r="77" spans="1:16" x14ac:dyDescent="0.25">
      <c r="A77" s="10" t="s">
        <v>81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f t="shared" si="94"/>
        <v>0</v>
      </c>
    </row>
    <row r="78" spans="1:16" x14ac:dyDescent="0.25">
      <c r="A78" s="9" t="s">
        <v>82</v>
      </c>
      <c r="B78" s="11">
        <f>+SUM(B79:B81)</f>
        <v>0</v>
      </c>
      <c r="C78" s="11">
        <f t="shared" ref="C78" si="95">+SUM(C79:C81)</f>
        <v>0</v>
      </c>
      <c r="D78" s="11">
        <f t="shared" ref="D78" si="96">+SUM(D79:D81)</f>
        <v>0</v>
      </c>
      <c r="E78" s="11">
        <f t="shared" ref="E78" si="97">+SUM(E79:E81)</f>
        <v>0</v>
      </c>
      <c r="F78" s="11">
        <f t="shared" ref="F78" si="98">+SUM(F79:F81)</f>
        <v>0</v>
      </c>
      <c r="G78" s="11">
        <f t="shared" ref="G78" si="99">+SUM(G79:G81)</f>
        <v>0</v>
      </c>
      <c r="H78" s="11">
        <f t="shared" ref="H78" si="100">+SUM(H79:H81)</f>
        <v>0</v>
      </c>
      <c r="I78" s="11">
        <f t="shared" ref="I78" si="101">+SUM(I79:I81)</f>
        <v>0</v>
      </c>
      <c r="J78" s="11">
        <f t="shared" ref="J78" si="102">+SUM(J79:J81)</f>
        <v>0</v>
      </c>
      <c r="K78" s="11">
        <f t="shared" ref="K78" si="103">+SUM(K79:K81)</f>
        <v>0</v>
      </c>
      <c r="L78" s="11">
        <f t="shared" ref="L78" si="104">+SUM(L79:L81)</f>
        <v>0</v>
      </c>
      <c r="M78" s="11">
        <f t="shared" ref="M78" si="105">+SUM(M79:M81)</f>
        <v>0</v>
      </c>
      <c r="N78" s="11">
        <f t="shared" ref="N78" si="106">+SUM(N79:N81)</f>
        <v>0</v>
      </c>
      <c r="O78" s="11">
        <f t="shared" ref="O78" si="107">+SUM(O79:O81)</f>
        <v>0</v>
      </c>
      <c r="P78" s="11">
        <f t="shared" ref="P78" si="108">+SUM(P79:P81)</f>
        <v>0</v>
      </c>
    </row>
    <row r="79" spans="1:16" x14ac:dyDescent="0.25">
      <c r="A79" s="10" t="s">
        <v>83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f t="shared" ref="P79:P81" si="109">SUM(D79:O79)</f>
        <v>0</v>
      </c>
    </row>
    <row r="80" spans="1:16" x14ac:dyDescent="0.25">
      <c r="A80" s="10" t="s">
        <v>84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f t="shared" si="109"/>
        <v>0</v>
      </c>
    </row>
    <row r="81" spans="1:16" x14ac:dyDescent="0.25">
      <c r="A81" s="10" t="s">
        <v>85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f t="shared" si="109"/>
        <v>0</v>
      </c>
    </row>
    <row r="82" spans="1:16" x14ac:dyDescent="0.25">
      <c r="A82" s="2" t="s">
        <v>86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1:16" x14ac:dyDescent="0.25">
      <c r="A83" s="9" t="s">
        <v>87</v>
      </c>
      <c r="B83" s="11">
        <f>+SUM(B84:B85)</f>
        <v>0</v>
      </c>
      <c r="C83" s="11">
        <f t="shared" ref="C83" si="110">+SUM(C84:C85)</f>
        <v>0</v>
      </c>
      <c r="D83" s="11">
        <f t="shared" ref="D83" si="111">+SUM(D84:D85)</f>
        <v>0</v>
      </c>
      <c r="E83" s="11">
        <f t="shared" ref="E83" si="112">+SUM(E84:E85)</f>
        <v>0</v>
      </c>
      <c r="F83" s="11">
        <f t="shared" ref="F83" si="113">+SUM(F84:F85)</f>
        <v>0</v>
      </c>
      <c r="G83" s="11">
        <f t="shared" ref="G83" si="114">+SUM(G84:G85)</f>
        <v>0</v>
      </c>
      <c r="H83" s="11">
        <f t="shared" ref="H83" si="115">+SUM(H84:H85)</f>
        <v>0</v>
      </c>
      <c r="I83" s="11">
        <f t="shared" ref="I83" si="116">+SUM(I84:I85)</f>
        <v>0</v>
      </c>
      <c r="J83" s="11">
        <f t="shared" ref="J83" si="117">+SUM(J84:J85)</f>
        <v>0</v>
      </c>
      <c r="K83" s="11">
        <f t="shared" ref="K83" si="118">+SUM(K84:K85)</f>
        <v>0</v>
      </c>
      <c r="L83" s="11">
        <f t="shared" ref="L83" si="119">+SUM(L84:L85)</f>
        <v>0</v>
      </c>
      <c r="M83" s="11">
        <f t="shared" ref="M83" si="120">+SUM(M84:M85)</f>
        <v>0</v>
      </c>
      <c r="N83" s="11">
        <f t="shared" ref="N83" si="121">+SUM(N84:N85)</f>
        <v>0</v>
      </c>
      <c r="O83" s="11">
        <f t="shared" ref="O83" si="122">+SUM(O84:O85)</f>
        <v>0</v>
      </c>
      <c r="P83" s="11">
        <f t="shared" ref="P83" si="123">+SUM(P84:P85)</f>
        <v>0</v>
      </c>
    </row>
    <row r="84" spans="1:16" x14ac:dyDescent="0.25">
      <c r="A84" s="10" t="s">
        <v>88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f t="shared" ref="P84:P85" si="124">SUM(D84:O84)</f>
        <v>0</v>
      </c>
    </row>
    <row r="85" spans="1:16" x14ac:dyDescent="0.25">
      <c r="A85" s="10" t="s">
        <v>89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f t="shared" si="124"/>
        <v>0</v>
      </c>
    </row>
    <row r="86" spans="1:16" x14ac:dyDescent="0.25">
      <c r="A86" s="9" t="s">
        <v>90</v>
      </c>
      <c r="B86" s="11">
        <f>+SUM(B87:B88)</f>
        <v>0</v>
      </c>
      <c r="C86" s="11">
        <f t="shared" ref="C86" si="125">+SUM(C87:C88)</f>
        <v>0</v>
      </c>
      <c r="D86" s="11">
        <f t="shared" ref="D86" si="126">+SUM(D87:D88)</f>
        <v>0</v>
      </c>
      <c r="E86" s="11">
        <f t="shared" ref="E86" si="127">+SUM(E87:E88)</f>
        <v>0</v>
      </c>
      <c r="F86" s="11">
        <f t="shared" ref="F86" si="128">+SUM(F87:F88)</f>
        <v>0</v>
      </c>
      <c r="G86" s="11">
        <f t="shared" ref="G86" si="129">+SUM(G87:G88)</f>
        <v>0</v>
      </c>
      <c r="H86" s="11">
        <f t="shared" ref="H86" si="130">+SUM(H87:H88)</f>
        <v>0</v>
      </c>
      <c r="I86" s="11">
        <f t="shared" ref="I86" si="131">+SUM(I87:I88)</f>
        <v>0</v>
      </c>
      <c r="J86" s="11">
        <f t="shared" ref="J86" si="132">+SUM(J87:J88)</f>
        <v>0</v>
      </c>
      <c r="K86" s="11">
        <f t="shared" ref="K86" si="133">+SUM(K87:K88)</f>
        <v>0</v>
      </c>
      <c r="L86" s="11">
        <f t="shared" ref="L86" si="134">+SUM(L87:L88)</f>
        <v>0</v>
      </c>
      <c r="M86" s="11">
        <f t="shared" ref="M86" si="135">+SUM(M87:M88)</f>
        <v>0</v>
      </c>
      <c r="N86" s="11">
        <f t="shared" ref="N86" si="136">+SUM(N87:N88)</f>
        <v>0</v>
      </c>
      <c r="O86" s="11">
        <f t="shared" ref="O86" si="137">+SUM(O87:O88)</f>
        <v>0</v>
      </c>
      <c r="P86" s="11">
        <f t="shared" ref="P86" si="138">+SUM(P87:P88)</f>
        <v>0</v>
      </c>
    </row>
    <row r="87" spans="1:16" x14ac:dyDescent="0.25">
      <c r="A87" s="10" t="s">
        <v>91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f t="shared" ref="P87:P88" si="139">SUM(D87:O87)</f>
        <v>0</v>
      </c>
    </row>
    <row r="88" spans="1:16" x14ac:dyDescent="0.25">
      <c r="A88" s="10" t="s">
        <v>92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f t="shared" si="139"/>
        <v>0</v>
      </c>
    </row>
    <row r="89" spans="1:16" x14ac:dyDescent="0.25">
      <c r="A89" s="9" t="s">
        <v>93</v>
      </c>
      <c r="B89" s="11">
        <f>+B90</f>
        <v>0</v>
      </c>
      <c r="C89" s="11">
        <f t="shared" ref="C89" si="140">+C90</f>
        <v>0</v>
      </c>
      <c r="D89" s="11">
        <f t="shared" ref="D89" si="141">+D90</f>
        <v>0</v>
      </c>
      <c r="E89" s="11">
        <f t="shared" ref="E89" si="142">+E90</f>
        <v>0</v>
      </c>
      <c r="F89" s="11">
        <f t="shared" ref="F89" si="143">+F90</f>
        <v>0</v>
      </c>
      <c r="G89" s="11">
        <f t="shared" ref="G89" si="144">+G90</f>
        <v>0</v>
      </c>
      <c r="H89" s="11">
        <f t="shared" ref="H89" si="145">+H90</f>
        <v>0</v>
      </c>
      <c r="I89" s="11">
        <f t="shared" ref="I89" si="146">+I90</f>
        <v>0</v>
      </c>
      <c r="J89" s="11">
        <f t="shared" ref="J89" si="147">+J90</f>
        <v>0</v>
      </c>
      <c r="K89" s="11">
        <f t="shared" ref="K89" si="148">+K90</f>
        <v>0</v>
      </c>
      <c r="L89" s="11">
        <f t="shared" ref="L89" si="149">+L90</f>
        <v>0</v>
      </c>
      <c r="M89" s="11">
        <f t="shared" ref="M89" si="150">+M90</f>
        <v>0</v>
      </c>
      <c r="N89" s="11">
        <f t="shared" ref="N89" si="151">+N90</f>
        <v>0</v>
      </c>
      <c r="O89" s="11">
        <f t="shared" ref="O89" si="152">+O90</f>
        <v>0</v>
      </c>
      <c r="P89" s="11">
        <f t="shared" ref="P89" si="153">+P90</f>
        <v>0</v>
      </c>
    </row>
    <row r="90" spans="1:16" x14ac:dyDescent="0.25">
      <c r="A90" s="10" t="s">
        <v>94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f>SUM(D90:O90)</f>
        <v>0</v>
      </c>
    </row>
    <row r="91" spans="1:16" s="8" customFormat="1" x14ac:dyDescent="0.25">
      <c r="A91" s="4" t="s">
        <v>95</v>
      </c>
      <c r="B91" s="5">
        <f t="shared" ref="B91:O91" si="154">+B10+B16+B26+B36+B52+B62+B75+B78+B83+B86+B89</f>
        <v>514376265.75</v>
      </c>
      <c r="C91" s="5">
        <f t="shared" si="154"/>
        <v>0</v>
      </c>
      <c r="D91" s="5">
        <f t="shared" si="154"/>
        <v>32936624.770000003</v>
      </c>
      <c r="E91" s="5">
        <f t="shared" si="154"/>
        <v>24199257.560000002</v>
      </c>
      <c r="F91" s="5">
        <f t="shared" si="154"/>
        <v>24045291.770000003</v>
      </c>
      <c r="G91" s="5">
        <f t="shared" si="154"/>
        <v>31542480.829999998</v>
      </c>
      <c r="H91" s="5">
        <f t="shared" si="154"/>
        <v>24284415.430000003</v>
      </c>
      <c r="I91" s="5">
        <f t="shared" si="154"/>
        <v>22478552.710000001</v>
      </c>
      <c r="J91" s="5">
        <f t="shared" si="154"/>
        <v>0</v>
      </c>
      <c r="K91" s="5">
        <f t="shared" si="154"/>
        <v>0</v>
      </c>
      <c r="L91" s="5">
        <f t="shared" si="154"/>
        <v>0</v>
      </c>
      <c r="M91" s="5">
        <f t="shared" si="154"/>
        <v>0</v>
      </c>
      <c r="N91" s="5">
        <f t="shared" si="154"/>
        <v>0</v>
      </c>
      <c r="O91" s="5">
        <f t="shared" si="154"/>
        <v>0</v>
      </c>
      <c r="P91" s="5">
        <f>+P10+P16+P26+P36+P52+P62+P75+P78+P83+P86+P89</f>
        <v>159486623.07000002</v>
      </c>
    </row>
    <row r="92" spans="1:16" x14ac:dyDescent="0.25">
      <c r="A92" s="17" t="s">
        <v>96</v>
      </c>
    </row>
    <row r="93" spans="1:16" x14ac:dyDescent="0.25">
      <c r="A93" s="17" t="s">
        <v>99</v>
      </c>
      <c r="P93" s="19"/>
    </row>
    <row r="94" spans="1:16" x14ac:dyDescent="0.25">
      <c r="A94" s="17" t="s">
        <v>100</v>
      </c>
    </row>
    <row r="97" spans="3:12" x14ac:dyDescent="0.25">
      <c r="C97" s="14" t="s">
        <v>97</v>
      </c>
      <c r="D97" s="15"/>
      <c r="E97"/>
      <c r="F97"/>
      <c r="G97"/>
      <c r="H97"/>
      <c r="I97"/>
      <c r="J97"/>
      <c r="K97" s="16" t="s">
        <v>98</v>
      </c>
      <c r="L97"/>
    </row>
  </sheetData>
  <mergeCells count="18">
    <mergeCell ref="A73:A74"/>
    <mergeCell ref="B73:B74"/>
    <mergeCell ref="C73:C74"/>
    <mergeCell ref="D73:P73"/>
    <mergeCell ref="A68:P68"/>
    <mergeCell ref="A69:P69"/>
    <mergeCell ref="A70:P70"/>
    <mergeCell ref="A71:P71"/>
    <mergeCell ref="A72:P72"/>
    <mergeCell ref="A6:P6"/>
    <mergeCell ref="D7:P7"/>
    <mergeCell ref="A2:P2"/>
    <mergeCell ref="A3:P3"/>
    <mergeCell ref="A7:A8"/>
    <mergeCell ref="B7:B8"/>
    <mergeCell ref="C7:C8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ignoredErrors>
    <ignoredError sqref="C16:O16 C26:O26 B36:O36 C52:O52 C62:K62 C90:P90 C75:O89 P11:P15 P17:P25 P27:P32 P33:P35 P37:P51 P53:P61 P63:P66" formulaRange="1"/>
    <ignoredError sqref="P75:P89" formula="1" formulaRange="1"/>
    <ignoredError sqref="P52 P26 P1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002E13-4D30-4DF4-8186-C013E34593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753546-E210-4FA0-8075-DAE58BE26914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425c96b-313c-43ce-820c-dafd782290ad"/>
    <ds:schemaRef ds:uri="8ec24357-8104-4f74-b4c1-888e152a16c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B28DB-0D05-4A6A-A96C-3607D2F898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Jenniffer Amarante</cp:lastModifiedBy>
  <cp:revision/>
  <cp:lastPrinted>2022-07-06T15:27:06Z</cp:lastPrinted>
  <dcterms:created xsi:type="dcterms:W3CDTF">2021-07-29T18:58:50Z</dcterms:created>
  <dcterms:modified xsi:type="dcterms:W3CDTF">2022-07-06T15:27:15Z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