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12-DICIEMBRE 2021/"/>
    </mc:Choice>
  </mc:AlternateContent>
  <xr:revisionPtr revIDLastSave="177" documentId="13_ncr:1_{5ABFFF7A-71AE-4785-8701-93C305063148}" xr6:coauthVersionLast="47" xr6:coauthVersionMax="47" xr10:uidLastSave="{23C9A17D-FE9C-4E9F-9950-BE74BC7937DC}"/>
  <bookViews>
    <workbookView xWindow="-108" yWindow="-108" windowWidth="23256" windowHeight="12456" xr2:uid="{784E5D24-0E0A-4A1C-AEDB-8C414D77F257}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3" i="2" l="1"/>
  <c r="P43" i="2"/>
  <c r="P45" i="2"/>
  <c r="P35" i="2"/>
  <c r="P33" i="2"/>
  <c r="P32" i="2"/>
  <c r="P31" i="2"/>
  <c r="P30" i="2"/>
  <c r="P28" i="2"/>
  <c r="P27" i="2"/>
  <c r="P24" i="2"/>
  <c r="P22" i="2"/>
  <c r="P20" i="2"/>
  <c r="P18" i="2"/>
  <c r="P15" i="2"/>
  <c r="P14" i="2"/>
  <c r="P13" i="2"/>
  <c r="P12" i="2"/>
  <c r="P11" i="2"/>
  <c r="P29" i="2"/>
  <c r="P57" i="2"/>
  <c r="P54" i="2"/>
  <c r="P25" i="2"/>
  <c r="P23" i="2"/>
  <c r="P21" i="2"/>
  <c r="P19" i="2"/>
  <c r="P17" i="2"/>
  <c r="P61" i="2"/>
  <c r="P60" i="2"/>
  <c r="P59" i="2"/>
  <c r="P58" i="2"/>
  <c r="P56" i="2"/>
  <c r="P55" i="2"/>
  <c r="P51" i="2"/>
  <c r="P50" i="2"/>
  <c r="P49" i="2"/>
  <c r="P48" i="2"/>
  <c r="P47" i="2"/>
  <c r="P46" i="2"/>
  <c r="P44" i="2"/>
  <c r="P42" i="2"/>
  <c r="P41" i="2"/>
  <c r="P40" i="2"/>
  <c r="P39" i="2"/>
  <c r="P38" i="2"/>
  <c r="P37" i="2"/>
  <c r="P34" i="2"/>
  <c r="P66" i="2"/>
  <c r="P65" i="2"/>
  <c r="P64" i="2"/>
  <c r="K63" i="2"/>
  <c r="K62" i="2" s="1"/>
  <c r="J63" i="2"/>
  <c r="J62" i="2" s="1"/>
  <c r="I63" i="2"/>
  <c r="I62" i="2" s="1"/>
  <c r="H63" i="2"/>
  <c r="H62" i="2" s="1"/>
  <c r="G63" i="2"/>
  <c r="G62" i="2" s="1"/>
  <c r="F63" i="2"/>
  <c r="F62" i="2" s="1"/>
  <c r="E63" i="2"/>
  <c r="D63" i="2"/>
  <c r="D62" i="2" s="1"/>
  <c r="D99" i="2"/>
  <c r="E99" i="2"/>
  <c r="F99" i="2"/>
  <c r="G99" i="2"/>
  <c r="H99" i="2"/>
  <c r="I99" i="2"/>
  <c r="J99" i="2"/>
  <c r="K99" i="2"/>
  <c r="L99" i="2"/>
  <c r="M99" i="2"/>
  <c r="N99" i="2"/>
  <c r="O99" i="2"/>
  <c r="D96" i="2"/>
  <c r="E96" i="2"/>
  <c r="F96" i="2"/>
  <c r="G96" i="2"/>
  <c r="H96" i="2"/>
  <c r="I96" i="2"/>
  <c r="J96" i="2"/>
  <c r="K96" i="2"/>
  <c r="L96" i="2"/>
  <c r="M96" i="2"/>
  <c r="N96" i="2"/>
  <c r="O96" i="2"/>
  <c r="D93" i="2"/>
  <c r="E93" i="2"/>
  <c r="F93" i="2"/>
  <c r="G93" i="2"/>
  <c r="H93" i="2"/>
  <c r="I93" i="2"/>
  <c r="J93" i="2"/>
  <c r="K93" i="2"/>
  <c r="L93" i="2"/>
  <c r="M93" i="2"/>
  <c r="N93" i="2"/>
  <c r="O93" i="2"/>
  <c r="D88" i="2"/>
  <c r="E88" i="2"/>
  <c r="F88" i="2"/>
  <c r="G88" i="2"/>
  <c r="H88" i="2"/>
  <c r="I88" i="2"/>
  <c r="J88" i="2"/>
  <c r="K88" i="2"/>
  <c r="L88" i="2"/>
  <c r="M88" i="2"/>
  <c r="N88" i="2"/>
  <c r="O88" i="2"/>
  <c r="D85" i="2"/>
  <c r="E85" i="2"/>
  <c r="F85" i="2"/>
  <c r="G85" i="2"/>
  <c r="H85" i="2"/>
  <c r="I85" i="2"/>
  <c r="J85" i="2"/>
  <c r="K85" i="2"/>
  <c r="L85" i="2"/>
  <c r="M85" i="2"/>
  <c r="N85" i="2"/>
  <c r="O85" i="2"/>
  <c r="P100" i="2"/>
  <c r="P98" i="2"/>
  <c r="P97" i="2"/>
  <c r="P95" i="2"/>
  <c r="P94" i="2"/>
  <c r="P91" i="2"/>
  <c r="P90" i="2"/>
  <c r="P89" i="2"/>
  <c r="P87" i="2"/>
  <c r="P86" i="2"/>
  <c r="C62" i="2"/>
  <c r="C85" i="2"/>
  <c r="C88" i="2"/>
  <c r="C93" i="2"/>
  <c r="C96" i="2"/>
  <c r="C99" i="2"/>
  <c r="B99" i="2"/>
  <c r="B96" i="2"/>
  <c r="B93" i="2"/>
  <c r="B88" i="2"/>
  <c r="B85" i="2"/>
  <c r="B62" i="2"/>
  <c r="P36" i="2" l="1"/>
  <c r="P99" i="2"/>
  <c r="E62" i="2"/>
  <c r="P52" i="2"/>
  <c r="P16" i="2"/>
  <c r="P10" i="2"/>
  <c r="P26" i="2"/>
  <c r="P88" i="2"/>
  <c r="P63" i="2"/>
  <c r="P62" i="2" s="1"/>
  <c r="B36" i="2"/>
  <c r="P96" i="2"/>
  <c r="H36" i="2"/>
  <c r="I52" i="2"/>
  <c r="F36" i="2"/>
  <c r="P93" i="2"/>
  <c r="N36" i="2"/>
  <c r="G36" i="2"/>
  <c r="E52" i="2"/>
  <c r="D26" i="2"/>
  <c r="F10" i="2"/>
  <c r="J52" i="2"/>
  <c r="J10" i="2"/>
  <c r="L10" i="2"/>
  <c r="P85" i="2"/>
  <c r="B10" i="2"/>
  <c r="B52" i="2"/>
  <c r="D52" i="2"/>
  <c r="E10" i="2"/>
  <c r="K52" i="2"/>
  <c r="M36" i="2"/>
  <c r="K10" i="2"/>
  <c r="C52" i="2"/>
  <c r="D10" i="2"/>
  <c r="L36" i="2"/>
  <c r="I36" i="2"/>
  <c r="J36" i="2"/>
  <c r="L26" i="2"/>
  <c r="K26" i="2"/>
  <c r="K16" i="2"/>
  <c r="C36" i="2"/>
  <c r="G16" i="2"/>
  <c r="O16" i="2"/>
  <c r="B16" i="2"/>
  <c r="I26" i="2"/>
  <c r="H26" i="2"/>
  <c r="G26" i="2"/>
  <c r="F16" i="2"/>
  <c r="I10" i="2"/>
  <c r="O52" i="2"/>
  <c r="N16" i="2"/>
  <c r="O10" i="2"/>
  <c r="M26" i="2"/>
  <c r="I16" i="2"/>
  <c r="H16" i="2"/>
  <c r="G52" i="2"/>
  <c r="E16" i="2"/>
  <c r="L52" i="2"/>
  <c r="K36" i="2"/>
  <c r="N26" i="2"/>
  <c r="M16" i="2"/>
  <c r="N10" i="2"/>
  <c r="J16" i="2"/>
  <c r="B26" i="2"/>
  <c r="H52" i="2"/>
  <c r="F26" i="2"/>
  <c r="H10" i="2"/>
  <c r="N52" i="2"/>
  <c r="F52" i="2"/>
  <c r="E36" i="2"/>
  <c r="E26" i="2"/>
  <c r="D16" i="2"/>
  <c r="G10" i="2"/>
  <c r="J26" i="2"/>
  <c r="M52" i="2"/>
  <c r="O36" i="2"/>
  <c r="O26" i="2"/>
  <c r="L16" i="2"/>
  <c r="M10" i="2"/>
  <c r="C16" i="2"/>
  <c r="D36" i="2"/>
  <c r="C26" i="2"/>
  <c r="C10" i="2"/>
  <c r="P101" i="2" l="1"/>
  <c r="B101" i="2"/>
  <c r="H101" i="2"/>
  <c r="L101" i="2"/>
  <c r="M101" i="2"/>
  <c r="G101" i="2"/>
  <c r="N101" i="2"/>
  <c r="D101" i="2"/>
  <c r="K101" i="2"/>
  <c r="O101" i="2"/>
  <c r="F101" i="2"/>
  <c r="E101" i="2"/>
  <c r="J101" i="2"/>
  <c r="C101" i="2"/>
  <c r="I101" i="2"/>
</calcChain>
</file>

<file path=xl/sharedStrings.xml><?xml version="1.0" encoding="utf-8"?>
<sst xmlns="http://schemas.openxmlformats.org/spreadsheetml/2006/main" count="122" uniqueCount="101">
  <si>
    <t>PRESIDENCIA DE LA REPUBLICA DOMINICANA</t>
  </si>
  <si>
    <t>JUNTA DE AVIACION CIVIL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</si>
  <si>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</si>
  <si>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</si>
  <si>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</si>
  <si>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</si>
  <si>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</si>
  <si>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</si>
  <si>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</si>
  <si>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</si>
  <si>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</si>
  <si>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</si>
  <si>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</si>
  <si>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</si>
  <si>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</si>
  <si>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</si>
  <si>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</si>
  <si>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</si>
  <si>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</si>
  <si>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</si>
  <si>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</si>
  <si>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</si>
  <si>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</si>
  <si>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</si>
  <si>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</si>
  <si>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</si>
  <si>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</si>
  <si>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</si>
  <si>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</si>
  <si>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</si>
  <si>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</si>
  <si>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</si>
  <si>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</si>
  <si>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</si>
  <si>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</si>
  <si>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</si>
  <si>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</si>
  <si>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</si>
  <si>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</si>
  <si>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</si>
  <si>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</si>
  <si>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</si>
  <si>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</si>
  <si>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</si>
  <si>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</si>
  <si>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</si>
  <si>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</si>
  <si>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</si>
  <si>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</si>
  <si>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</si>
  <si>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</si>
  <si>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</si>
  <si>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</si>
  <si>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</si>
  <si>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</si>
  <si>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</si>
  <si>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</si>
  <si>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</si>
  <si>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</si>
  <si>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</si>
  <si>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</si>
  <si>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</si>
  <si>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</si>
  <si>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</si>
  <si>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</si>
  <si>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</si>
  <si>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</si>
  <si>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</si>
  <si>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</si>
  <si>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</si>
  <si>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</si>
  <si>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</si>
  <si>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</si>
  <si>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</si>
  <si>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</si>
  <si>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</si>
  <si>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</si>
  <si>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</si>
  <si>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</si>
  <si>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</si>
  <si>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</si>
  <si>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</si>
  <si>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</si>
  <si>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</si>
  <si>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</si>
  <si>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</si>
  <si>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</si>
  <si>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</si>
  <si>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</si>
  <si>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</si>
  <si>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</si>
  <si>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</si>
  <si>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</si>
  <si>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</si>
  <si>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</si>
  <si>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</si>
  <si>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Financiero - Junta de Aviación Civil</t>
  </si>
  <si>
    <t xml:space="preserve">Elaborado por: </t>
  </si>
  <si>
    <t>Aprobado por:</t>
  </si>
  <si>
    <t>Fecha de registro: hasta el 11 de enero del 2022. 9:50 a.m.</t>
  </si>
  <si>
    <t>Fecha de imputación: hasta el 31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</si>
</sst>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0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/>
    </xf>
    <xf numFmtId="165" fontId="5" fillId="0" borderId="1" xfId="0" applyNumberFormat="1" applyFont="1" applyBorder="1"/>
    <xf numFmtId="0" fontId="4" fillId="2" borderId="2" xfId="0" applyFont="1" applyFill="1" applyBorder="1" applyAlignment="1">
      <alignment vertical="center"/>
    </xf>
    <xf numFmtId="164" fontId="4" fillId="2" borderId="2" xfId="0" applyNumberFormat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164" fontId="5" fillId="0" borderId="0" xfId="0" applyNumberFormat="1" applyFont="1"/>
    <xf numFmtId="164" fontId="2" fillId="0" borderId="0" xfId="0" applyNumberFormat="1" applyFont="1"/>
    <xf numFmtId="164" fontId="5" fillId="0" borderId="1" xfId="0" applyNumberFormat="1" applyFont="1" applyBorder="1"/>
    <xf numFmtId="0" fontId="11" fillId="0" borderId="0" xfId="0" applyFont="1"/>
    <xf numFmtId="164" fontId="0" fillId="0" borderId="0" xfId="1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3" fontId="2" fillId="0" borderId="0" xfId="0" applyNumberFormat="1" applyFont="1"/>
    <xf numFmtId="164" fontId="2" fillId="0" borderId="0" xfId="1" applyFont="1"/>
    <xf numFmtId="0" fontId="4" fillId="2" borderId="3" xfId="0" applyFont="1" applyFill="1" applyBorder="1" applyAlignment="1">
      <alignment horizontal="left" vertical="center"/>
    </xf>
    <xf numFmtId="164" fontId="4" fillId="2" borderId="3" xfId="1" applyFont="1" applyFill="1" applyBorder="1" applyAlignment="1">
      <alignment horizontal="center" vertical="center" wrapText="1"/>
    </xf>
    <xf numFmtId="164" fontId="4" fillId="2" borderId="4" xfId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141515</xdr:rowOff>
    </xdr:from>
    <xdr:to>
      <xdr:col>14</xdr:col>
      <xdr:colOff>723696</xdr:colOff>
      <xdr:row>4</xdr:row>
      <xdr:rowOff>93485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696283-2C4B-4E99-AD80-6789756FF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9143" y="511629"/>
          <a:ext cx="1798320" cy="822146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107</xdr:row>
      <xdr:rowOff>127000</xdr:rowOff>
    </xdr:from>
    <xdr:to>
      <xdr:col>3</xdr:col>
      <xdr:colOff>641863</xdr:colOff>
      <xdr:row>113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107</xdr:row>
      <xdr:rowOff>139700</xdr:rowOff>
    </xdr:from>
    <xdr:to>
      <xdr:col>12</xdr:col>
      <xdr:colOff>186743</xdr:colOff>
      <xdr:row>113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0</xdr:colOff>
      <xdr:row>77</xdr:row>
      <xdr:rowOff>141515</xdr:rowOff>
    </xdr:from>
    <xdr:ext cx="1792877" cy="823507"/>
    <xdr:pic>
      <xdr:nvPicPr>
        <xdr:cNvPr id="7" name="Imagen 6">
          <a:extLst>
            <a:ext uri="{FF2B5EF4-FFF2-40B4-BE49-F238E27FC236}">
              <a16:creationId xmlns:a16="http://schemas.microsoft.com/office/drawing/2014/main" id="{59D62273-E84D-4211-B1DB-F377E5606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350" y="484415"/>
          <a:ext cx="1792877" cy="8235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A%20DOCUMENTOS%20JAC/DOCUMENTOS/PORTAL/formatos/NUEVA%20Plantilla%20presupuesto%20y%20ejecuci&#243;n%20presupuestari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Presupuesto Aprobado"/>
      <sheetName val="P2 Presupuesto Aprobado-Ejec "/>
      <sheetName val="Hoja1"/>
    </sheetNames>
    <sheetDataSet>
      <sheetData sheetId="0"/>
      <sheetData sheetId="1"/>
      <sheetData sheetId="2"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Q107"/>
  <sheetViews>
    <sheetView showGridLines="0" tabSelected="1" topLeftCell="A64" zoomScale="80" zoomScaleNormal="80" workbookViewId="0">
      <selection activeCell="A68" sqref="A68:XFD68"/>
    </sheetView>
  </sheetViews>
  <sheetFormatPr baseColWidth="10" defaultColWidth="11.44140625" defaultRowHeight="13.8" x14ac:dyDescent="0.25"/>
  <cols>
    <col min="1" max="1" width="89.33203125" style="1" customWidth="1"/>
    <col min="2" max="2" width="17.5546875" style="1" customWidth="1"/>
    <col min="3" max="3" width="16.6640625" style="1" customWidth="1"/>
    <col min="4" max="10" width="15.109375" style="1" bestFit="1" customWidth="1"/>
    <col min="11" max="14" width="15.5546875" style="1" bestFit="1" customWidth="1"/>
    <col min="15" max="15" width="16.21875" style="1" customWidth="1"/>
    <col min="16" max="16" width="16.88671875" style="1" bestFit="1" customWidth="1"/>
    <col min="17" max="17" width="15" style="1" bestFit="1" customWidth="1"/>
    <col min="18" max="16384" width="11.44140625" style="1"/>
  </cols>
  <sheetData>
    <row r="2" spans="1:17" ht="28.5" customHeight="1" x14ac:dyDescent="0.25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21" customHeight="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7.399999999999999" x14ac:dyDescent="0.25">
      <c r="A4" s="30">
        <v>2021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5.75" customHeight="1" x14ac:dyDescent="0.25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7" ht="15.75" customHeight="1" x14ac:dyDescent="0.25">
      <c r="A6" s="33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7" ht="25.5" customHeight="1" x14ac:dyDescent="0.25">
      <c r="A7" s="20" t="s">
        <v>4</v>
      </c>
      <c r="B7" s="21" t="s">
        <v>5</v>
      </c>
      <c r="C7" s="21" t="s">
        <v>6</v>
      </c>
      <c r="D7" s="23" t="s">
        <v>7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7" x14ac:dyDescent="0.25">
      <c r="A8" s="20"/>
      <c r="B8" s="22"/>
      <c r="C8" s="22"/>
      <c r="D8" s="6" t="s">
        <v>8</v>
      </c>
      <c r="E8" s="6" t="s">
        <v>9</v>
      </c>
      <c r="F8" s="6" t="s">
        <v>10</v>
      </c>
      <c r="G8" s="6" t="s">
        <v>11</v>
      </c>
      <c r="H8" s="7" t="s">
        <v>12</v>
      </c>
      <c r="I8" s="6" t="s">
        <v>13</v>
      </c>
      <c r="J8" s="7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7" t="s">
        <v>19</v>
      </c>
      <c r="P8" s="6" t="s">
        <v>20</v>
      </c>
    </row>
    <row r="9" spans="1:17" x14ac:dyDescent="0.25">
      <c r="A9" s="2" t="s">
        <v>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7" x14ac:dyDescent="0.25">
      <c r="A10" s="9" t="s">
        <v>22</v>
      </c>
      <c r="B10" s="11">
        <f>+SUM(B11:B15)</f>
        <v>229305114.05483201</v>
      </c>
      <c r="C10" s="11">
        <f t="shared" ref="C10" si="0">+SUM(C11:C15)</f>
        <v>230660314.05000001</v>
      </c>
      <c r="D10" s="11">
        <f t="shared" ref="D10" si="1">+SUM(D11:D15)</f>
        <v>16960136.5</v>
      </c>
      <c r="E10" s="11">
        <f t="shared" ref="E10" si="2">+SUM(E11:E15)</f>
        <v>13483137.57</v>
      </c>
      <c r="F10" s="11">
        <f t="shared" ref="F10" si="3">+SUM(F11:F15)</f>
        <v>13549077.720000001</v>
      </c>
      <c r="G10" s="11">
        <f t="shared" ref="G10" si="4">+SUM(G11:G15)</f>
        <v>13364444.49</v>
      </c>
      <c r="H10" s="11">
        <f t="shared" ref="H10" si="5">+SUM(H11:H15)</f>
        <v>20252572.649999999</v>
      </c>
      <c r="I10" s="11">
        <f t="shared" ref="I10" si="6">+SUM(I11:I15)</f>
        <v>14147161.720000001</v>
      </c>
      <c r="J10" s="11">
        <f t="shared" ref="J10" si="7">+SUM(J11:J15)</f>
        <v>14533062.619999999</v>
      </c>
      <c r="K10" s="11">
        <f t="shared" ref="K10" si="8">+SUM(K11:K15)</f>
        <v>19512522.07</v>
      </c>
      <c r="L10" s="11">
        <f t="shared" ref="L10" si="9">+SUM(L11:L15)</f>
        <v>15513090.82</v>
      </c>
      <c r="M10" s="11">
        <f t="shared" ref="M10" si="10">+SUM(M11:M15)</f>
        <v>15755694.629999999</v>
      </c>
      <c r="N10" s="11">
        <f t="shared" ref="N10" si="11">+SUM(N11:N15)</f>
        <v>16818098.43</v>
      </c>
      <c r="O10" s="11">
        <f t="shared" ref="O10" si="12">+SUM(O11:O15)</f>
        <v>37648643.330000006</v>
      </c>
      <c r="P10" s="11">
        <f>+SUM(P11:P15)</f>
        <v>211537642.54999998</v>
      </c>
      <c r="Q10" s="18"/>
    </row>
    <row r="11" spans="1:17" x14ac:dyDescent="0.25">
      <c r="A11" s="10" t="s">
        <v>23</v>
      </c>
      <c r="B11" s="12">
        <v>139489940.21000001</v>
      </c>
      <c r="C11" s="12">
        <v>153551863.69</v>
      </c>
      <c r="D11" s="12">
        <v>10090094.74</v>
      </c>
      <c r="E11" s="12">
        <v>9847840.25</v>
      </c>
      <c r="F11" s="12">
        <v>10137574.09</v>
      </c>
      <c r="G11" s="12">
        <v>10047499.699999999</v>
      </c>
      <c r="H11" s="12">
        <v>11046812.949999999</v>
      </c>
      <c r="I11" s="12">
        <v>11101786.91</v>
      </c>
      <c r="J11" s="12">
        <v>10894319.119999999</v>
      </c>
      <c r="K11" s="12">
        <v>11242618.41</v>
      </c>
      <c r="L11" s="12">
        <v>11991096.41</v>
      </c>
      <c r="M11" s="12">
        <v>12038747.799999999</v>
      </c>
      <c r="N11" s="12">
        <v>13178119.260000002</v>
      </c>
      <c r="O11" s="12">
        <v>22318428.240000002</v>
      </c>
      <c r="P11" s="12">
        <f>+SUM(D11:O11)</f>
        <v>143934937.88</v>
      </c>
    </row>
    <row r="12" spans="1:17" x14ac:dyDescent="0.25">
      <c r="A12" s="10" t="s">
        <v>24</v>
      </c>
      <c r="B12" s="12">
        <v>29891066.835000001</v>
      </c>
      <c r="C12" s="12">
        <v>36458988.93</v>
      </c>
      <c r="D12" s="12">
        <v>798092.93</v>
      </c>
      <c r="E12" s="12">
        <v>827471.47000000009</v>
      </c>
      <c r="F12" s="12">
        <v>882020.8</v>
      </c>
      <c r="G12" s="12">
        <v>864352.8</v>
      </c>
      <c r="H12" s="12">
        <v>7115626.2799999993</v>
      </c>
      <c r="I12" s="12">
        <v>872254.8</v>
      </c>
      <c r="J12" s="12">
        <v>973502</v>
      </c>
      <c r="K12" s="12">
        <v>6010694.79</v>
      </c>
      <c r="L12" s="12">
        <v>1304690.67</v>
      </c>
      <c r="M12" s="12">
        <v>1261715.29</v>
      </c>
      <c r="N12" s="12">
        <v>1243636.94</v>
      </c>
      <c r="O12" s="12">
        <v>11957726.959999999</v>
      </c>
      <c r="P12" s="12">
        <f t="shared" ref="P12:P15" si="13">+SUM(D12:O12)</f>
        <v>34111785.729999997</v>
      </c>
    </row>
    <row r="13" spans="1:17" x14ac:dyDescent="0.25">
      <c r="A13" s="10" t="s">
        <v>25</v>
      </c>
      <c r="B13" s="12">
        <v>17928961.600000001</v>
      </c>
      <c r="C13" s="12">
        <v>17928961.600000001</v>
      </c>
      <c r="D13" s="12">
        <v>1343043.8</v>
      </c>
      <c r="E13" s="12">
        <v>1499432.6</v>
      </c>
      <c r="F13" s="12">
        <v>1194898.6000000001</v>
      </c>
      <c r="G13" s="12">
        <v>1099898.6000000001</v>
      </c>
      <c r="H13" s="12">
        <v>699898.6</v>
      </c>
      <c r="I13" s="12">
        <v>800000</v>
      </c>
      <c r="J13" s="12">
        <v>1300000</v>
      </c>
      <c r="K13" s="12">
        <v>850000</v>
      </c>
      <c r="L13" s="12">
        <v>800000</v>
      </c>
      <c r="M13" s="12">
        <v>900000</v>
      </c>
      <c r="N13" s="12">
        <v>850000</v>
      </c>
      <c r="O13" s="12">
        <v>1800000</v>
      </c>
      <c r="P13" s="12">
        <f t="shared" si="13"/>
        <v>13137172.199999999</v>
      </c>
    </row>
    <row r="14" spans="1:17" x14ac:dyDescent="0.25">
      <c r="A14" s="10" t="s">
        <v>26</v>
      </c>
      <c r="B14" s="12">
        <v>24917506.626500003</v>
      </c>
      <c r="C14" s="12">
        <v>5642861.0499999998</v>
      </c>
      <c r="D14" s="12">
        <v>3432659.58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f t="shared" si="13"/>
        <v>3432659.58</v>
      </c>
    </row>
    <row r="15" spans="1:17" x14ac:dyDescent="0.25">
      <c r="A15" s="10" t="s">
        <v>27</v>
      </c>
      <c r="B15" s="12">
        <v>17077638.783332001</v>
      </c>
      <c r="C15" s="12">
        <v>17077638.780000001</v>
      </c>
      <c r="D15" s="12">
        <v>1296245.4499999997</v>
      </c>
      <c r="E15" s="12">
        <v>1308393.25</v>
      </c>
      <c r="F15" s="12">
        <v>1334584.2299999997</v>
      </c>
      <c r="G15" s="12">
        <v>1352693.3900000001</v>
      </c>
      <c r="H15" s="12">
        <v>1390234.82</v>
      </c>
      <c r="I15" s="12">
        <v>1373120.0099999998</v>
      </c>
      <c r="J15" s="12">
        <v>1365241.5</v>
      </c>
      <c r="K15" s="12">
        <v>1409208.8699999999</v>
      </c>
      <c r="L15" s="12">
        <v>1417303.7400000002</v>
      </c>
      <c r="M15" s="12">
        <v>1555231.5399999998</v>
      </c>
      <c r="N15" s="12">
        <v>1546342.23</v>
      </c>
      <c r="O15" s="12">
        <v>1572488.1300000001</v>
      </c>
      <c r="P15" s="12">
        <f t="shared" si="13"/>
        <v>16921087.16</v>
      </c>
    </row>
    <row r="16" spans="1:17" x14ac:dyDescent="0.25">
      <c r="A16" s="9" t="s">
        <v>28</v>
      </c>
      <c r="B16" s="11">
        <f>+SUM(B17:B25)</f>
        <v>58761126.25</v>
      </c>
      <c r="C16" s="11">
        <f t="shared" ref="C16" si="14">+SUM(C17:C25)</f>
        <v>59010361.900000006</v>
      </c>
      <c r="D16" s="11">
        <f t="shared" ref="D16" si="15">+SUM(D17:D25)</f>
        <v>2145547.5</v>
      </c>
      <c r="E16" s="11">
        <f t="shared" ref="E16" si="16">+SUM(E17:E25)</f>
        <v>2059450.63</v>
      </c>
      <c r="F16" s="11">
        <f t="shared" ref="F16" si="17">+SUM(F17:F25)</f>
        <v>3092275.7700000005</v>
      </c>
      <c r="G16" s="11">
        <f t="shared" ref="G16" si="18">+SUM(G17:G25)</f>
        <v>3360953.94</v>
      </c>
      <c r="H16" s="11">
        <f t="shared" ref="H16" si="19">+SUM(H17:H25)</f>
        <v>2844225.08</v>
      </c>
      <c r="I16" s="11">
        <f t="shared" ref="I16" si="20">+SUM(I17:I25)</f>
        <v>3089259.4299999997</v>
      </c>
      <c r="J16" s="11">
        <f t="shared" ref="J16" si="21">+SUM(J17:J25)</f>
        <v>2593674.75</v>
      </c>
      <c r="K16" s="11">
        <f t="shared" ref="K16" si="22">+SUM(K17:K25)</f>
        <v>3774215.2700000005</v>
      </c>
      <c r="L16" s="11">
        <f t="shared" ref="L16" si="23">+SUM(L17:L25)</f>
        <v>3011024.69</v>
      </c>
      <c r="M16" s="11">
        <f t="shared" ref="M16" si="24">+SUM(M17:M25)</f>
        <v>3903815.6799999997</v>
      </c>
      <c r="N16" s="11">
        <f t="shared" ref="N16" si="25">+SUM(N17:N25)</f>
        <v>4166856.0500000007</v>
      </c>
      <c r="O16" s="11">
        <f t="shared" ref="O16" si="26">+SUM(O17:O25)</f>
        <v>6317180.6000000006</v>
      </c>
      <c r="P16" s="11">
        <f>+SUM(P17:P25)</f>
        <v>40358479.390000001</v>
      </c>
      <c r="Q16" s="18"/>
    </row>
    <row r="17" spans="1:17" x14ac:dyDescent="0.25">
      <c r="A17" s="10" t="s">
        <v>29</v>
      </c>
      <c r="B17" s="12">
        <v>6587153.8799999999</v>
      </c>
      <c r="C17" s="12">
        <v>6947153.8799999999</v>
      </c>
      <c r="D17" s="12">
        <v>807093.27</v>
      </c>
      <c r="E17" s="12">
        <v>379114.81</v>
      </c>
      <c r="F17" s="12">
        <v>604271.53</v>
      </c>
      <c r="G17" s="12">
        <v>592393.75</v>
      </c>
      <c r="H17" s="12">
        <v>507131.70999999996</v>
      </c>
      <c r="I17" s="12">
        <v>559043.89</v>
      </c>
      <c r="J17" s="12">
        <v>526588.22</v>
      </c>
      <c r="K17" s="12">
        <v>606536.31000000006</v>
      </c>
      <c r="L17" s="12">
        <v>361832.65</v>
      </c>
      <c r="M17" s="12">
        <v>534080.96</v>
      </c>
      <c r="N17" s="12">
        <v>502109.07999999996</v>
      </c>
      <c r="O17" s="12">
        <v>505511.9</v>
      </c>
      <c r="P17" s="12">
        <f t="shared" ref="P17:P25" si="27">+SUM(D17:O17)</f>
        <v>6485708.080000001</v>
      </c>
    </row>
    <row r="18" spans="1:17" x14ac:dyDescent="0.25">
      <c r="A18" s="10" t="s">
        <v>30</v>
      </c>
      <c r="B18" s="12">
        <v>7060000</v>
      </c>
      <c r="C18" s="12">
        <v>2967210.34</v>
      </c>
      <c r="D18" s="12">
        <v>0</v>
      </c>
      <c r="E18" s="12">
        <v>0</v>
      </c>
      <c r="F18" s="12">
        <v>0</v>
      </c>
      <c r="G18" s="12">
        <v>0</v>
      </c>
      <c r="H18" s="12">
        <v>106200</v>
      </c>
      <c r="I18" s="12">
        <v>35400</v>
      </c>
      <c r="J18" s="12">
        <v>46020</v>
      </c>
      <c r="K18" s="12">
        <v>35400</v>
      </c>
      <c r="L18" s="12">
        <v>35400</v>
      </c>
      <c r="M18" s="12">
        <v>610693.18999999994</v>
      </c>
      <c r="N18" s="12">
        <v>35400</v>
      </c>
      <c r="O18" s="12">
        <v>35400</v>
      </c>
      <c r="P18" s="12">
        <f t="shared" si="27"/>
        <v>939913.19</v>
      </c>
    </row>
    <row r="19" spans="1:17" x14ac:dyDescent="0.25">
      <c r="A19" s="10" t="s">
        <v>31</v>
      </c>
      <c r="B19" s="12">
        <v>8925813.7400000002</v>
      </c>
      <c r="C19" s="12">
        <v>8925813.7400000002</v>
      </c>
      <c r="D19" s="12">
        <v>49500</v>
      </c>
      <c r="E19" s="12">
        <v>30200</v>
      </c>
      <c r="F19" s="12">
        <v>230700</v>
      </c>
      <c r="G19" s="12">
        <v>252945</v>
      </c>
      <c r="H19" s="12">
        <v>855600</v>
      </c>
      <c r="I19" s="12">
        <v>89357.5</v>
      </c>
      <c r="J19" s="12">
        <v>60230</v>
      </c>
      <c r="K19" s="12">
        <v>246260</v>
      </c>
      <c r="L19" s="12">
        <v>85137.5</v>
      </c>
      <c r="M19" s="12">
        <v>239235</v>
      </c>
      <c r="N19" s="12">
        <v>1972477.5</v>
      </c>
      <c r="O19" s="12">
        <v>110795</v>
      </c>
      <c r="P19" s="12">
        <f t="shared" si="27"/>
        <v>4222437.5</v>
      </c>
    </row>
    <row r="20" spans="1:17" x14ac:dyDescent="0.25">
      <c r="A20" s="10" t="s">
        <v>32</v>
      </c>
      <c r="B20" s="12">
        <v>4244500</v>
      </c>
      <c r="C20" s="12">
        <v>4289500</v>
      </c>
      <c r="D20" s="12">
        <v>62600</v>
      </c>
      <c r="E20" s="12">
        <v>30940</v>
      </c>
      <c r="F20" s="12">
        <v>186154.8</v>
      </c>
      <c r="G20" s="12">
        <v>126576.05</v>
      </c>
      <c r="H20" s="12">
        <v>313809</v>
      </c>
      <c r="I20" s="12">
        <v>227718</v>
      </c>
      <c r="J20" s="12">
        <v>43065</v>
      </c>
      <c r="K20" s="12">
        <v>76775</v>
      </c>
      <c r="L20" s="12">
        <v>164384.34</v>
      </c>
      <c r="M20" s="12">
        <v>131350</v>
      </c>
      <c r="N20" s="12">
        <v>58830</v>
      </c>
      <c r="O20" s="12">
        <v>721105</v>
      </c>
      <c r="P20" s="12">
        <f t="shared" si="27"/>
        <v>2143307.1900000004</v>
      </c>
    </row>
    <row r="21" spans="1:17" x14ac:dyDescent="0.25">
      <c r="A21" s="10" t="s">
        <v>33</v>
      </c>
      <c r="B21" s="12">
        <v>3500611</v>
      </c>
      <c r="C21" s="12">
        <v>4650611</v>
      </c>
      <c r="D21" s="12">
        <v>0</v>
      </c>
      <c r="E21" s="12">
        <v>0</v>
      </c>
      <c r="F21" s="12">
        <v>0</v>
      </c>
      <c r="G21" s="12">
        <v>745316.91</v>
      </c>
      <c r="H21" s="12">
        <v>0</v>
      </c>
      <c r="I21" s="12">
        <v>166878.76999999999</v>
      </c>
      <c r="J21" s="12">
        <v>93339.37</v>
      </c>
      <c r="K21" s="12">
        <v>395596.32</v>
      </c>
      <c r="L21" s="12">
        <v>583550.88</v>
      </c>
      <c r="M21" s="12">
        <v>129400.5</v>
      </c>
      <c r="N21" s="12">
        <v>41808.910000000003</v>
      </c>
      <c r="O21" s="12">
        <v>2306382.4500000002</v>
      </c>
      <c r="P21" s="12">
        <f t="shared" si="27"/>
        <v>4462274.1100000003</v>
      </c>
    </row>
    <row r="22" spans="1:17" x14ac:dyDescent="0.25">
      <c r="A22" s="10" t="s">
        <v>34</v>
      </c>
      <c r="B22" s="12">
        <v>6520434.6699999999</v>
      </c>
      <c r="C22" s="12">
        <v>6520434.6699999999</v>
      </c>
      <c r="D22" s="12">
        <v>258015.51</v>
      </c>
      <c r="E22" s="12">
        <v>573398.55000000005</v>
      </c>
      <c r="F22" s="12">
        <v>519960.12</v>
      </c>
      <c r="G22" s="12">
        <v>501668.86</v>
      </c>
      <c r="H22" s="12">
        <v>543063.90999999992</v>
      </c>
      <c r="I22" s="12">
        <v>504413.06000000006</v>
      </c>
      <c r="J22" s="12">
        <v>296246.2</v>
      </c>
      <c r="K22" s="12">
        <v>304787.05</v>
      </c>
      <c r="L22" s="12">
        <v>298577.7</v>
      </c>
      <c r="M22" s="12">
        <v>698004.4</v>
      </c>
      <c r="N22" s="12">
        <v>292539.28999999998</v>
      </c>
      <c r="O22" s="12">
        <v>299590.95</v>
      </c>
      <c r="P22" s="12">
        <f t="shared" si="27"/>
        <v>5090265.6000000006</v>
      </c>
    </row>
    <row r="23" spans="1:17" x14ac:dyDescent="0.25">
      <c r="A23" s="10" t="s">
        <v>35</v>
      </c>
      <c r="B23" s="12">
        <v>1918101.18</v>
      </c>
      <c r="C23" s="12">
        <v>3281797.8499999996</v>
      </c>
      <c r="D23" s="12">
        <v>159454.54</v>
      </c>
      <c r="E23" s="12">
        <v>251577.87</v>
      </c>
      <c r="F23" s="12">
        <v>245686.52</v>
      </c>
      <c r="G23" s="12">
        <v>104772.15</v>
      </c>
      <c r="H23" s="12">
        <v>62196.829999999994</v>
      </c>
      <c r="I23" s="12">
        <v>210091.31</v>
      </c>
      <c r="J23" s="12">
        <v>80160</v>
      </c>
      <c r="K23" s="12">
        <v>164259.15000000002</v>
      </c>
      <c r="L23" s="12">
        <v>414193.03</v>
      </c>
      <c r="M23" s="12">
        <v>304647.44</v>
      </c>
      <c r="N23" s="12">
        <v>171704.45</v>
      </c>
      <c r="O23" s="12">
        <v>320117.99</v>
      </c>
      <c r="P23" s="12">
        <f t="shared" si="27"/>
        <v>2488861.2800000003</v>
      </c>
    </row>
    <row r="24" spans="1:17" x14ac:dyDescent="0.25">
      <c r="A24" s="10" t="s">
        <v>36</v>
      </c>
      <c r="B24" s="12">
        <v>10646511.779999999</v>
      </c>
      <c r="C24" s="12">
        <v>11346511.779999999</v>
      </c>
      <c r="D24" s="12">
        <v>441627.41000000003</v>
      </c>
      <c r="E24" s="12">
        <v>134188.63</v>
      </c>
      <c r="F24" s="12">
        <v>318182.39</v>
      </c>
      <c r="G24" s="12">
        <v>240665.04</v>
      </c>
      <c r="H24" s="12">
        <v>192985.59</v>
      </c>
      <c r="I24" s="12">
        <v>296183.12</v>
      </c>
      <c r="J24" s="12">
        <v>251332.57</v>
      </c>
      <c r="K24" s="12">
        <v>1196190.4100000001</v>
      </c>
      <c r="L24" s="12">
        <v>185143.86</v>
      </c>
      <c r="M24" s="12">
        <v>364270.52</v>
      </c>
      <c r="N24" s="12">
        <v>234022.43</v>
      </c>
      <c r="O24" s="12">
        <v>195621.4</v>
      </c>
      <c r="P24" s="12">
        <f t="shared" si="27"/>
        <v>4050413.37</v>
      </c>
    </row>
    <row r="25" spans="1:17" x14ac:dyDescent="0.25">
      <c r="A25" s="10" t="s">
        <v>37</v>
      </c>
      <c r="B25" s="12">
        <v>9358000</v>
      </c>
      <c r="C25" s="12">
        <v>10081328.640000001</v>
      </c>
      <c r="D25" s="12">
        <v>367256.77</v>
      </c>
      <c r="E25" s="12">
        <v>660030.77</v>
      </c>
      <c r="F25" s="12">
        <v>987320.41</v>
      </c>
      <c r="G25" s="12">
        <v>796616.18</v>
      </c>
      <c r="H25" s="12">
        <v>263238.04000000004</v>
      </c>
      <c r="I25" s="12">
        <v>1000173.7799999999</v>
      </c>
      <c r="J25" s="12">
        <v>1196693.3900000001</v>
      </c>
      <c r="K25" s="12">
        <v>748411.03</v>
      </c>
      <c r="L25" s="12">
        <v>882804.73</v>
      </c>
      <c r="M25" s="12">
        <v>892133.66999999993</v>
      </c>
      <c r="N25" s="12">
        <v>857964.39</v>
      </c>
      <c r="O25" s="12">
        <v>1822655.91</v>
      </c>
      <c r="P25" s="12">
        <f t="shared" si="27"/>
        <v>10475299.07</v>
      </c>
    </row>
    <row r="26" spans="1:17" x14ac:dyDescent="0.25">
      <c r="A26" s="9" t="s">
        <v>38</v>
      </c>
      <c r="B26" s="11">
        <f>+SUM(B27:B35)</f>
        <v>24416258.720000003</v>
      </c>
      <c r="C26" s="11">
        <f t="shared" ref="C26" si="28">+SUM(C27:C35)</f>
        <v>21215823.07</v>
      </c>
      <c r="D26" s="11">
        <f t="shared" ref="D26" si="29">+SUM(D27:D35)</f>
        <v>576418.55999999994</v>
      </c>
      <c r="E26" s="11">
        <f t="shared" ref="E26" si="30">+SUM(E27:E35)</f>
        <v>291911.52</v>
      </c>
      <c r="F26" s="11">
        <f t="shared" ref="F26" si="31">+SUM(F27:F35)</f>
        <v>1461229.84</v>
      </c>
      <c r="G26" s="11">
        <f t="shared" ref="G26" si="32">+SUM(G27:G35)</f>
        <v>1392059.13</v>
      </c>
      <c r="H26" s="11">
        <f t="shared" ref="H26" si="33">+SUM(H27:H35)</f>
        <v>981564.32000000007</v>
      </c>
      <c r="I26" s="11">
        <f t="shared" ref="I26" si="34">+SUM(I27:I35)</f>
        <v>1317918.9899999998</v>
      </c>
      <c r="J26" s="11">
        <f t="shared" ref="J26" si="35">+SUM(J27:J35)</f>
        <v>1187982.23</v>
      </c>
      <c r="K26" s="11">
        <f t="shared" ref="K26" si="36">+SUM(K27:K35)</f>
        <v>1162707.6299999999</v>
      </c>
      <c r="L26" s="11">
        <f t="shared" ref="L26" si="37">+SUM(L27:L35)</f>
        <v>1199539.26</v>
      </c>
      <c r="M26" s="11">
        <f t="shared" ref="M26" si="38">+SUM(M27:M35)</f>
        <v>1556802.21</v>
      </c>
      <c r="N26" s="11">
        <f t="shared" ref="N26" si="39">+SUM(N27:N35)</f>
        <v>1284366.72</v>
      </c>
      <c r="O26" s="11">
        <f t="shared" ref="O26" si="40">+SUM(O27:O35)</f>
        <v>1225853.1499999999</v>
      </c>
      <c r="P26" s="11">
        <f>+SUM(P27:P35)</f>
        <v>13638353.560000001</v>
      </c>
      <c r="Q26" s="18"/>
    </row>
    <row r="27" spans="1:17" x14ac:dyDescent="0.25">
      <c r="A27" s="10" t="s">
        <v>39</v>
      </c>
      <c r="B27" s="12">
        <v>7033905.8399999999</v>
      </c>
      <c r="C27" s="12">
        <v>1995680.5300000003</v>
      </c>
      <c r="D27" s="12">
        <v>23524.54</v>
      </c>
      <c r="E27" s="12">
        <v>30588.16</v>
      </c>
      <c r="F27" s="12">
        <v>61969.96</v>
      </c>
      <c r="G27" s="12">
        <v>81243.320000000007</v>
      </c>
      <c r="H27" s="12">
        <v>26302.240000000002</v>
      </c>
      <c r="I27" s="12">
        <v>26781.88</v>
      </c>
      <c r="J27" s="12">
        <v>54901.59</v>
      </c>
      <c r="K27" s="12">
        <v>45041.09</v>
      </c>
      <c r="L27" s="12">
        <v>112842.68</v>
      </c>
      <c r="M27" s="12">
        <v>64765.19</v>
      </c>
      <c r="N27" s="12">
        <v>125151.83</v>
      </c>
      <c r="O27" s="12">
        <v>109252.75</v>
      </c>
      <c r="P27" s="12">
        <f t="shared" ref="P27:P35" si="41">+SUM(D27:O27)</f>
        <v>762365.23</v>
      </c>
    </row>
    <row r="28" spans="1:17" x14ac:dyDescent="0.25">
      <c r="A28" s="10" t="s">
        <v>40</v>
      </c>
      <c r="B28" s="12">
        <v>1947788</v>
      </c>
      <c r="C28" s="12">
        <v>1947788</v>
      </c>
      <c r="D28" s="12">
        <v>3390</v>
      </c>
      <c r="E28" s="12">
        <v>8300</v>
      </c>
      <c r="F28" s="12">
        <v>48963</v>
      </c>
      <c r="G28" s="12">
        <v>39566.699999999997</v>
      </c>
      <c r="H28" s="12">
        <v>164959.52000000002</v>
      </c>
      <c r="I28" s="12">
        <v>65948.81</v>
      </c>
      <c r="J28" s="12">
        <v>10723.1</v>
      </c>
      <c r="K28" s="12">
        <v>219912.5</v>
      </c>
      <c r="L28" s="12">
        <v>143929.74</v>
      </c>
      <c r="M28" s="12">
        <v>43651.96</v>
      </c>
      <c r="N28" s="12">
        <v>25296.86</v>
      </c>
      <c r="O28" s="12">
        <v>110330</v>
      </c>
      <c r="P28" s="12">
        <f t="shared" si="41"/>
        <v>884972.19</v>
      </c>
    </row>
    <row r="29" spans="1:17" x14ac:dyDescent="0.25">
      <c r="A29" s="10" t="s">
        <v>41</v>
      </c>
      <c r="B29" s="12">
        <v>2811322</v>
      </c>
      <c r="C29" s="12">
        <v>2901322</v>
      </c>
      <c r="D29" s="12">
        <v>59100.299999999996</v>
      </c>
      <c r="E29" s="12">
        <v>34960.68</v>
      </c>
      <c r="F29" s="12">
        <v>169825.2</v>
      </c>
      <c r="G29" s="12">
        <v>222307.75</v>
      </c>
      <c r="H29" s="12">
        <v>91265</v>
      </c>
      <c r="I29" s="12">
        <v>186803.62</v>
      </c>
      <c r="J29" s="12">
        <v>56850.04</v>
      </c>
      <c r="K29" s="12">
        <v>51419.7</v>
      </c>
      <c r="L29" s="12">
        <v>121047.02</v>
      </c>
      <c r="M29" s="12">
        <v>155936.82999999999</v>
      </c>
      <c r="N29" s="12">
        <v>142941.22999999998</v>
      </c>
      <c r="O29" s="12">
        <v>54991.54</v>
      </c>
      <c r="P29" s="12">
        <f t="shared" si="41"/>
        <v>1347448.91</v>
      </c>
    </row>
    <row r="30" spans="1:17" x14ac:dyDescent="0.25">
      <c r="A30" s="10" t="s">
        <v>42</v>
      </c>
      <c r="B30" s="12">
        <v>237982.89</v>
      </c>
      <c r="C30" s="12">
        <v>237982.89</v>
      </c>
      <c r="D30" s="12">
        <v>744</v>
      </c>
      <c r="E30" s="12">
        <v>1560</v>
      </c>
      <c r="F30" s="12">
        <v>0</v>
      </c>
      <c r="G30" s="12">
        <v>42333.99</v>
      </c>
      <c r="H30" s="12">
        <v>51348.37</v>
      </c>
      <c r="I30" s="12">
        <v>24630.93</v>
      </c>
      <c r="J30" s="12">
        <v>0</v>
      </c>
      <c r="K30" s="12">
        <v>11425</v>
      </c>
      <c r="L30" s="12">
        <v>0</v>
      </c>
      <c r="M30" s="12">
        <v>0</v>
      </c>
      <c r="N30" s="12">
        <v>0</v>
      </c>
      <c r="O30" s="12">
        <v>0</v>
      </c>
      <c r="P30" s="12">
        <f t="shared" si="41"/>
        <v>132042.29</v>
      </c>
    </row>
    <row r="31" spans="1:17" x14ac:dyDescent="0.25">
      <c r="A31" s="10" t="s">
        <v>43</v>
      </c>
      <c r="B31" s="12">
        <v>576566.66999999993</v>
      </c>
      <c r="C31" s="12">
        <v>776566.66999999993</v>
      </c>
      <c r="D31" s="12">
        <v>67368.56</v>
      </c>
      <c r="E31" s="12">
        <v>10977.86</v>
      </c>
      <c r="F31" s="12">
        <v>90251.209999999992</v>
      </c>
      <c r="G31" s="12">
        <v>64924.51</v>
      </c>
      <c r="H31" s="12">
        <v>9733.01</v>
      </c>
      <c r="I31" s="12">
        <v>36471.800000000003</v>
      </c>
      <c r="J31" s="12">
        <v>197296.58000000002</v>
      </c>
      <c r="K31" s="12">
        <v>12056.09</v>
      </c>
      <c r="L31" s="12">
        <v>46337.630000000005</v>
      </c>
      <c r="M31" s="12">
        <v>154243.56999999998</v>
      </c>
      <c r="N31" s="12">
        <v>144883.52000000002</v>
      </c>
      <c r="O31" s="12">
        <v>101650.92</v>
      </c>
      <c r="P31" s="12">
        <f t="shared" si="41"/>
        <v>936195.26</v>
      </c>
    </row>
    <row r="32" spans="1:17" x14ac:dyDescent="0.25">
      <c r="A32" s="10" t="s">
        <v>44</v>
      </c>
      <c r="B32" s="12">
        <v>270000</v>
      </c>
      <c r="C32" s="12">
        <v>270000</v>
      </c>
      <c r="D32" s="12">
        <v>2316</v>
      </c>
      <c r="E32" s="12">
        <v>2179.16</v>
      </c>
      <c r="F32" s="12">
        <v>1234.1599999999999</v>
      </c>
      <c r="G32" s="12">
        <v>0</v>
      </c>
      <c r="H32" s="12">
        <v>1613</v>
      </c>
      <c r="I32" s="12">
        <v>1370</v>
      </c>
      <c r="J32" s="12">
        <v>18017.310000000001</v>
      </c>
      <c r="K32" s="12">
        <v>2183.65</v>
      </c>
      <c r="L32" s="12">
        <v>86409.42</v>
      </c>
      <c r="M32" s="12">
        <v>49873.68</v>
      </c>
      <c r="N32" s="12">
        <v>6908.01</v>
      </c>
      <c r="O32" s="12">
        <v>5959</v>
      </c>
      <c r="P32" s="12">
        <f t="shared" si="41"/>
        <v>178063.39</v>
      </c>
    </row>
    <row r="33" spans="1:17" x14ac:dyDescent="0.25">
      <c r="A33" s="10" t="s">
        <v>45</v>
      </c>
      <c r="B33" s="12">
        <v>9209977.8800000008</v>
      </c>
      <c r="C33" s="12">
        <v>9459977.8800000008</v>
      </c>
      <c r="D33" s="12">
        <v>394022.41</v>
      </c>
      <c r="E33" s="12">
        <v>16936.95</v>
      </c>
      <c r="F33" s="12">
        <v>992833.73</v>
      </c>
      <c r="G33" s="12">
        <v>529070.67999999993</v>
      </c>
      <c r="H33" s="12">
        <v>484335.77</v>
      </c>
      <c r="I33" s="12">
        <v>539270.31999999995</v>
      </c>
      <c r="J33" s="12">
        <v>691613.93</v>
      </c>
      <c r="K33" s="12">
        <v>670477.6</v>
      </c>
      <c r="L33" s="12">
        <v>554468.44999999995</v>
      </c>
      <c r="M33" s="12">
        <v>608078.94000000006</v>
      </c>
      <c r="N33" s="12">
        <v>590861.31999999995</v>
      </c>
      <c r="O33" s="12">
        <v>564476.43999999994</v>
      </c>
      <c r="P33" s="12">
        <f t="shared" si="41"/>
        <v>6636446.540000001</v>
      </c>
    </row>
    <row r="34" spans="1:17" x14ac:dyDescent="0.25">
      <c r="A34" s="10" t="s">
        <v>46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41"/>
        <v>0</v>
      </c>
    </row>
    <row r="35" spans="1:17" x14ac:dyDescent="0.25">
      <c r="A35" s="10" t="s">
        <v>47</v>
      </c>
      <c r="B35" s="12">
        <v>2328715.44</v>
      </c>
      <c r="C35" s="12">
        <v>3626505.1</v>
      </c>
      <c r="D35" s="12">
        <v>25952.75</v>
      </c>
      <c r="E35" s="12">
        <v>186408.71</v>
      </c>
      <c r="F35" s="12">
        <v>96152.58</v>
      </c>
      <c r="G35" s="12">
        <v>412612.18</v>
      </c>
      <c r="H35" s="12">
        <v>152007.41</v>
      </c>
      <c r="I35" s="12">
        <v>436641.63</v>
      </c>
      <c r="J35" s="12">
        <v>158579.68</v>
      </c>
      <c r="K35" s="12">
        <v>150192</v>
      </c>
      <c r="L35" s="12">
        <v>134504.32000000001</v>
      </c>
      <c r="M35" s="12">
        <v>480252.04</v>
      </c>
      <c r="N35" s="12">
        <v>248323.94999999998</v>
      </c>
      <c r="O35" s="12">
        <v>279192.5</v>
      </c>
      <c r="P35" s="12">
        <f t="shared" si="41"/>
        <v>2760819.75</v>
      </c>
    </row>
    <row r="36" spans="1:17" x14ac:dyDescent="0.25">
      <c r="A36" s="9" t="s">
        <v>48</v>
      </c>
      <c r="B36" s="11">
        <f>+SUM(B37:B44)</f>
        <v>14477724.58</v>
      </c>
      <c r="C36" s="11">
        <f t="shared" ref="C36" si="42">+SUM(C37:C44)</f>
        <v>14477724.58</v>
      </c>
      <c r="D36" s="11">
        <f t="shared" ref="D36" si="43">+SUM(D37:D44)</f>
        <v>772000</v>
      </c>
      <c r="E36" s="11">
        <f t="shared" ref="E36" si="44">+SUM(E37:E44)</f>
        <v>737000</v>
      </c>
      <c r="F36" s="11">
        <f t="shared" ref="F36" si="45">+SUM(F37:F44)</f>
        <v>830969</v>
      </c>
      <c r="G36" s="11">
        <f t="shared" ref="G36" si="46">+SUM(G37:G44)</f>
        <v>695400</v>
      </c>
      <c r="H36" s="11">
        <f t="shared" ref="H36" si="47">+SUM(H37:H44)</f>
        <v>703600</v>
      </c>
      <c r="I36" s="11">
        <f t="shared" ref="I36" si="48">+SUM(I37:I44)</f>
        <v>742600</v>
      </c>
      <c r="J36" s="11">
        <f t="shared" ref="J36" si="49">+SUM(J37:J44)</f>
        <v>693600</v>
      </c>
      <c r="K36" s="11">
        <f t="shared" ref="K36" si="50">+SUM(K37:K44)</f>
        <v>693000</v>
      </c>
      <c r="L36" s="11">
        <f t="shared" ref="L36" si="51">+SUM(L37:L44)</f>
        <v>685800</v>
      </c>
      <c r="M36" s="11">
        <f t="shared" ref="M36" si="52">+SUM(M37:M44)</f>
        <v>0</v>
      </c>
      <c r="N36" s="11">
        <f t="shared" ref="N36" si="53">+SUM(N37:N44)</f>
        <v>1375200</v>
      </c>
      <c r="O36" s="11">
        <f t="shared" ref="O36" si="54">+SUM(O37:O44)</f>
        <v>979750</v>
      </c>
      <c r="P36" s="11">
        <f>+SUM(P37:P51)</f>
        <v>8908919</v>
      </c>
      <c r="Q36" s="18"/>
    </row>
    <row r="37" spans="1:17" x14ac:dyDescent="0.25">
      <c r="A37" s="10" t="s">
        <v>49</v>
      </c>
      <c r="B37" s="12">
        <v>5463224.5800000001</v>
      </c>
      <c r="C37" s="12">
        <v>5463224.5800000001</v>
      </c>
      <c r="D37" s="12">
        <v>57000</v>
      </c>
      <c r="E37" s="12">
        <v>33800</v>
      </c>
      <c r="F37" s="12">
        <v>132569</v>
      </c>
      <c r="G37" s="12">
        <v>0</v>
      </c>
      <c r="H37" s="12">
        <v>10000</v>
      </c>
      <c r="I37" s="12">
        <v>49000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ref="P37:P51" si="55">+SUM(D37:O37)</f>
        <v>282369</v>
      </c>
    </row>
    <row r="38" spans="1:17" x14ac:dyDescent="0.25">
      <c r="A38" s="10" t="s">
        <v>50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55"/>
        <v>0</v>
      </c>
    </row>
    <row r="39" spans="1:17" x14ac:dyDescent="0.25">
      <c r="A39" s="10" t="s">
        <v>51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55"/>
        <v>0</v>
      </c>
    </row>
    <row r="40" spans="1:17" x14ac:dyDescent="0.25">
      <c r="A40" s="10" t="s">
        <v>52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55"/>
        <v>0</v>
      </c>
    </row>
    <row r="41" spans="1:17" x14ac:dyDescent="0.25">
      <c r="A41" s="10" t="s">
        <v>53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55"/>
        <v>0</v>
      </c>
    </row>
    <row r="42" spans="1:17" x14ac:dyDescent="0.25">
      <c r="A42" s="10" t="s">
        <v>54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55"/>
        <v>0</v>
      </c>
    </row>
    <row r="43" spans="1:17" x14ac:dyDescent="0.25">
      <c r="A43" s="10" t="s">
        <v>55</v>
      </c>
      <c r="B43" s="12">
        <v>9014500</v>
      </c>
      <c r="C43" s="12">
        <v>9014500</v>
      </c>
      <c r="D43" s="12">
        <v>715000</v>
      </c>
      <c r="E43" s="12">
        <v>703200</v>
      </c>
      <c r="F43" s="12">
        <v>698400</v>
      </c>
      <c r="G43" s="12">
        <v>695400</v>
      </c>
      <c r="H43" s="12">
        <v>693600</v>
      </c>
      <c r="I43" s="12">
        <v>693600</v>
      </c>
      <c r="J43" s="12">
        <v>693600</v>
      </c>
      <c r="K43" s="12">
        <v>693000</v>
      </c>
      <c r="L43" s="12">
        <v>685800</v>
      </c>
      <c r="M43" s="12">
        <v>0</v>
      </c>
      <c r="N43" s="12">
        <v>1375200</v>
      </c>
      <c r="O43" s="12">
        <v>979750</v>
      </c>
      <c r="P43" s="12">
        <f t="shared" si="55"/>
        <v>8626550</v>
      </c>
    </row>
    <row r="44" spans="1:17" x14ac:dyDescent="0.25">
      <c r="A44" s="10" t="s">
        <v>56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55"/>
        <v>0</v>
      </c>
    </row>
    <row r="45" spans="1:17" x14ac:dyDescent="0.25">
      <c r="A45" s="9" t="s">
        <v>57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2">
        <f t="shared" si="55"/>
        <v>0</v>
      </c>
    </row>
    <row r="46" spans="1:17" x14ac:dyDescent="0.25">
      <c r="A46" s="10" t="s">
        <v>58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55"/>
        <v>0</v>
      </c>
    </row>
    <row r="47" spans="1:17" x14ac:dyDescent="0.25">
      <c r="A47" s="10" t="s">
        <v>59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55"/>
        <v>0</v>
      </c>
    </row>
    <row r="48" spans="1:17" x14ac:dyDescent="0.25">
      <c r="A48" s="10" t="s">
        <v>60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55"/>
        <v>0</v>
      </c>
    </row>
    <row r="49" spans="1:16" x14ac:dyDescent="0.25">
      <c r="A49" s="10" t="s">
        <v>61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55"/>
        <v>0</v>
      </c>
    </row>
    <row r="50" spans="1:16" x14ac:dyDescent="0.25">
      <c r="A50" s="10" t="s">
        <v>62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55"/>
        <v>0</v>
      </c>
    </row>
    <row r="51" spans="1:16" x14ac:dyDescent="0.25">
      <c r="A51" s="10" t="s">
        <v>63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55"/>
        <v>0</v>
      </c>
    </row>
    <row r="52" spans="1:16" x14ac:dyDescent="0.25">
      <c r="A52" s="9" t="s">
        <v>64</v>
      </c>
      <c r="B52" s="11">
        <f>+SUM(B53:B61)</f>
        <v>9042938.5300000012</v>
      </c>
      <c r="C52" s="11">
        <f t="shared" ref="C52" si="56">+SUM(C53:C61)</f>
        <v>10638938.530000001</v>
      </c>
      <c r="D52" s="11">
        <f t="shared" ref="D52" si="57">+SUM(D53:D61)</f>
        <v>68000</v>
      </c>
      <c r="E52" s="11">
        <f t="shared" ref="E52" si="58">+SUM(E53:E61)</f>
        <v>75515.01999999999</v>
      </c>
      <c r="F52" s="11">
        <f t="shared" ref="F52" si="59">+SUM(F53:F61)</f>
        <v>28025</v>
      </c>
      <c r="G52" s="11">
        <f t="shared" ref="G52" si="60">+SUM(G53:G61)</f>
        <v>134878.68</v>
      </c>
      <c r="H52" s="11">
        <f t="shared" ref="H52" si="61">+SUM(H53:H61)</f>
        <v>318856.93</v>
      </c>
      <c r="I52" s="11">
        <f t="shared" ref="I52" si="62">+SUM(I53:I61)</f>
        <v>293020.05</v>
      </c>
      <c r="J52" s="11">
        <f t="shared" ref="J52" si="63">+SUM(J53:J61)</f>
        <v>264685.40000000002</v>
      </c>
      <c r="K52" s="11">
        <f t="shared" ref="K52" si="64">+SUM(K53:K61)</f>
        <v>138283.72999999998</v>
      </c>
      <c r="L52" s="11">
        <f t="shared" ref="L52" si="65">+SUM(L53:L61)</f>
        <v>163840</v>
      </c>
      <c r="M52" s="11">
        <f t="shared" ref="M52" si="66">+SUM(M53:M61)</f>
        <v>753836.96000000008</v>
      </c>
      <c r="N52" s="11">
        <f t="shared" ref="N52" si="67">+SUM(N53:N61)</f>
        <v>1686463.0899999999</v>
      </c>
      <c r="O52" s="11">
        <f t="shared" ref="O52" si="68">+SUM(O53:O61)</f>
        <v>0</v>
      </c>
      <c r="P52" s="11">
        <f>+SUM(P53:P61)</f>
        <v>3925404.86</v>
      </c>
    </row>
    <row r="53" spans="1:16" x14ac:dyDescent="0.25">
      <c r="A53" s="10" t="s">
        <v>65</v>
      </c>
      <c r="B53" s="12">
        <v>4442000</v>
      </c>
      <c r="C53" s="12">
        <v>3442000</v>
      </c>
      <c r="D53" s="12">
        <v>68000</v>
      </c>
      <c r="E53" s="12">
        <v>25100</v>
      </c>
      <c r="F53" s="12">
        <v>28025</v>
      </c>
      <c r="G53" s="12">
        <v>98636.2</v>
      </c>
      <c r="H53" s="12">
        <v>288665.93</v>
      </c>
      <c r="I53" s="12">
        <v>133763.79999999999</v>
      </c>
      <c r="J53" s="12">
        <v>264685.40000000002</v>
      </c>
      <c r="K53" s="12">
        <v>80463.73</v>
      </c>
      <c r="L53" s="12">
        <v>89500</v>
      </c>
      <c r="M53" s="12">
        <v>429210.30000000005</v>
      </c>
      <c r="N53" s="12">
        <v>1686463.0899999999</v>
      </c>
      <c r="O53" s="12">
        <v>0</v>
      </c>
      <c r="P53" s="12">
        <f t="shared" ref="P53:P61" si="69">+SUM(D53:O53)</f>
        <v>3192513.45</v>
      </c>
    </row>
    <row r="54" spans="1:16" x14ac:dyDescent="0.25">
      <c r="A54" s="10" t="s">
        <v>66</v>
      </c>
      <c r="B54" s="12">
        <v>165000</v>
      </c>
      <c r="C54" s="12">
        <v>165000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85718.65</v>
      </c>
      <c r="J54" s="12">
        <v>0</v>
      </c>
      <c r="K54" s="12">
        <v>0</v>
      </c>
      <c r="L54" s="12">
        <v>0</v>
      </c>
      <c r="M54" s="12">
        <v>124751.67</v>
      </c>
      <c r="N54" s="12">
        <v>0</v>
      </c>
      <c r="O54" s="12">
        <v>0</v>
      </c>
      <c r="P54" s="12">
        <f t="shared" si="69"/>
        <v>210470.32</v>
      </c>
    </row>
    <row r="55" spans="1:16" x14ac:dyDescent="0.25">
      <c r="A55" s="10" t="s">
        <v>67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69"/>
        <v>0</v>
      </c>
    </row>
    <row r="56" spans="1:16" x14ac:dyDescent="0.25">
      <c r="A56" s="10" t="s">
        <v>68</v>
      </c>
      <c r="B56" s="12">
        <v>0</v>
      </c>
      <c r="C56" s="12">
        <v>2596000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69"/>
        <v>0</v>
      </c>
    </row>
    <row r="57" spans="1:16" x14ac:dyDescent="0.25">
      <c r="A57" s="10" t="s">
        <v>69</v>
      </c>
      <c r="B57" s="12">
        <v>4435938.53</v>
      </c>
      <c r="C57" s="12">
        <v>4435938.53</v>
      </c>
      <c r="D57" s="12">
        <v>0</v>
      </c>
      <c r="E57" s="12">
        <v>50415.02</v>
      </c>
      <c r="F57" s="12">
        <v>0</v>
      </c>
      <c r="G57" s="12">
        <v>36242.480000000003</v>
      </c>
      <c r="H57" s="12">
        <v>30191</v>
      </c>
      <c r="I57" s="12">
        <v>73537.600000000006</v>
      </c>
      <c r="J57" s="12">
        <v>0</v>
      </c>
      <c r="K57" s="12">
        <v>57820</v>
      </c>
      <c r="L57" s="12">
        <v>74340</v>
      </c>
      <c r="M57" s="12">
        <v>199874.99</v>
      </c>
      <c r="N57" s="12">
        <v>0</v>
      </c>
      <c r="O57" s="12">
        <v>0</v>
      </c>
      <c r="P57" s="12">
        <f t="shared" si="69"/>
        <v>522421.08999999997</v>
      </c>
    </row>
    <row r="58" spans="1:16" x14ac:dyDescent="0.25">
      <c r="A58" s="10" t="s">
        <v>70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69"/>
        <v>0</v>
      </c>
    </row>
    <row r="59" spans="1:16" x14ac:dyDescent="0.25">
      <c r="A59" s="10" t="s">
        <v>71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69"/>
        <v>0</v>
      </c>
    </row>
    <row r="60" spans="1:16" x14ac:dyDescent="0.25">
      <c r="A60" s="10" t="s">
        <v>72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69"/>
        <v>0</v>
      </c>
    </row>
    <row r="61" spans="1:16" x14ac:dyDescent="0.25">
      <c r="A61" s="10" t="s">
        <v>73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69"/>
        <v>0</v>
      </c>
    </row>
    <row r="62" spans="1:16" x14ac:dyDescent="0.25">
      <c r="A62" s="9" t="s">
        <v>74</v>
      </c>
      <c r="B62" s="11">
        <f>+SUM(B63:B66)</f>
        <v>899643.87</v>
      </c>
      <c r="C62" s="11">
        <f t="shared" ref="C62" si="70">+SUM(C63:C66)</f>
        <v>899643.87</v>
      </c>
      <c r="D62" s="11">
        <f t="shared" ref="D62" si="71">+SUM(D63:D66)</f>
        <v>0</v>
      </c>
      <c r="E62" s="11">
        <f t="shared" ref="E62" si="72">+SUM(E63:E66)</f>
        <v>0</v>
      </c>
      <c r="F62" s="11">
        <f t="shared" ref="F62" si="73">+SUM(F63:F66)</f>
        <v>0</v>
      </c>
      <c r="G62" s="11">
        <f t="shared" ref="G62" si="74">+SUM(G63:G66)</f>
        <v>0</v>
      </c>
      <c r="H62" s="11">
        <f t="shared" ref="H62" si="75">+SUM(H63:H66)</f>
        <v>0</v>
      </c>
      <c r="I62" s="11">
        <f t="shared" ref="I62" si="76">+SUM(I63:I66)</f>
        <v>0</v>
      </c>
      <c r="J62" s="11">
        <f t="shared" ref="J62" si="77">+SUM(J63:J66)</f>
        <v>0</v>
      </c>
      <c r="K62" s="11">
        <f t="shared" ref="K62:O62" si="78">+SUM(K63:K66)</f>
        <v>0</v>
      </c>
      <c r="L62" s="11">
        <v>0</v>
      </c>
      <c r="M62" s="11">
        <v>0</v>
      </c>
      <c r="N62" s="11">
        <v>0</v>
      </c>
      <c r="O62" s="11">
        <v>0</v>
      </c>
      <c r="P62" s="11">
        <f>+SUM(P63:P66)</f>
        <v>0</v>
      </c>
    </row>
    <row r="63" spans="1:16" x14ac:dyDescent="0.25">
      <c r="A63" s="10" t="s">
        <v>75</v>
      </c>
      <c r="B63" s="12">
        <v>899643.87</v>
      </c>
      <c r="C63" s="12">
        <v>899643.87</v>
      </c>
      <c r="D63" s="12">
        <f>+[1]Hoja1!F117</f>
        <v>0</v>
      </c>
      <c r="E63" s="12">
        <f>+[1]Hoja1!G117</f>
        <v>0</v>
      </c>
      <c r="F63" s="12">
        <f>+[1]Hoja1!H117</f>
        <v>0</v>
      </c>
      <c r="G63" s="12">
        <f>+[1]Hoja1!I117</f>
        <v>0</v>
      </c>
      <c r="H63" s="12">
        <f>+[1]Hoja1!J117</f>
        <v>0</v>
      </c>
      <c r="I63" s="12">
        <f>+[1]Hoja1!K117</f>
        <v>0</v>
      </c>
      <c r="J63" s="12">
        <f>+[1]Hoja1!L117</f>
        <v>0</v>
      </c>
      <c r="K63" s="12">
        <f>+[1]Hoja1!M117</f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ref="P63:P66" si="79">SUM(D63:O63)</f>
        <v>0</v>
      </c>
    </row>
    <row r="64" spans="1:16" x14ac:dyDescent="0.25">
      <c r="A64" s="10" t="s">
        <v>76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79"/>
        <v>0</v>
      </c>
    </row>
    <row r="65" spans="1:16" x14ac:dyDescent="0.25">
      <c r="A65" s="10" t="s">
        <v>77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79"/>
        <v>0</v>
      </c>
    </row>
    <row r="66" spans="1:16" x14ac:dyDescent="0.25">
      <c r="A66" s="10" t="s">
        <v>78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f t="shared" si="79"/>
        <v>0</v>
      </c>
    </row>
    <row r="67" spans="1:16" x14ac:dyDescent="0.25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x14ac:dyDescent="0.25">
      <c r="A68" s="10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x14ac:dyDescent="0.25">
      <c r="A69" s="1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x14ac:dyDescent="0.25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x14ac:dyDescent="0.25">
      <c r="A71" s="10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x14ac:dyDescent="0.25">
      <c r="A72" s="10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x14ac:dyDescent="0.25">
      <c r="A73" s="10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x14ac:dyDescent="0.25">
      <c r="A74" s="10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x14ac:dyDescent="0.25">
      <c r="A75" s="10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x14ac:dyDescent="0.25">
      <c r="A76" s="10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 x14ac:dyDescent="0.25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 ht="27.6" x14ac:dyDescent="0.25">
      <c r="A78" s="26" t="s">
        <v>0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ht="20.399999999999999" x14ac:dyDescent="0.25">
      <c r="A79" s="28" t="s">
        <v>1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ht="17.399999999999999" x14ac:dyDescent="0.25">
      <c r="A80" s="30">
        <v>2021</v>
      </c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1:16" ht="15.6" x14ac:dyDescent="0.25">
      <c r="A81" s="32" t="s">
        <v>2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ht="15.6" x14ac:dyDescent="0.25">
      <c r="A82" s="33" t="s">
        <v>3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x14ac:dyDescent="0.25">
      <c r="A83" s="20" t="s">
        <v>4</v>
      </c>
      <c r="B83" s="21" t="s">
        <v>5</v>
      </c>
      <c r="C83" s="21" t="s">
        <v>6</v>
      </c>
      <c r="D83" s="23" t="s">
        <v>7</v>
      </c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5"/>
    </row>
    <row r="84" spans="1:16" x14ac:dyDescent="0.25">
      <c r="A84" s="20"/>
      <c r="B84" s="22"/>
      <c r="C84" s="22"/>
      <c r="D84" s="6" t="s">
        <v>8</v>
      </c>
      <c r="E84" s="6" t="s">
        <v>9</v>
      </c>
      <c r="F84" s="6" t="s">
        <v>10</v>
      </c>
      <c r="G84" s="6" t="s">
        <v>11</v>
      </c>
      <c r="H84" s="7" t="s">
        <v>12</v>
      </c>
      <c r="I84" s="6" t="s">
        <v>13</v>
      </c>
      <c r="J84" s="7" t="s">
        <v>14</v>
      </c>
      <c r="K84" s="6" t="s">
        <v>15</v>
      </c>
      <c r="L84" s="6" t="s">
        <v>16</v>
      </c>
      <c r="M84" s="6" t="s">
        <v>17</v>
      </c>
      <c r="N84" s="6" t="s">
        <v>18</v>
      </c>
      <c r="O84" s="7" t="s">
        <v>19</v>
      </c>
      <c r="P84" s="6" t="s">
        <v>20</v>
      </c>
    </row>
    <row r="85" spans="1:16" x14ac:dyDescent="0.25">
      <c r="A85" s="9" t="s">
        <v>79</v>
      </c>
      <c r="B85" s="11">
        <f>+SUM(B86:B87)</f>
        <v>0</v>
      </c>
      <c r="C85" s="11">
        <f t="shared" ref="C85" si="80">+SUM(C86:C87)</f>
        <v>0</v>
      </c>
      <c r="D85" s="11">
        <f t="shared" ref="D85" si="81">+SUM(D86:D87)</f>
        <v>0</v>
      </c>
      <c r="E85" s="11">
        <f t="shared" ref="E85" si="82">+SUM(E86:E87)</f>
        <v>0</v>
      </c>
      <c r="F85" s="11">
        <f t="shared" ref="F85" si="83">+SUM(F86:F87)</f>
        <v>0</v>
      </c>
      <c r="G85" s="11">
        <f t="shared" ref="G85" si="84">+SUM(G86:G87)</f>
        <v>0</v>
      </c>
      <c r="H85" s="11">
        <f t="shared" ref="H85" si="85">+SUM(H86:H87)</f>
        <v>0</v>
      </c>
      <c r="I85" s="11">
        <f t="shared" ref="I85" si="86">+SUM(I86:I87)</f>
        <v>0</v>
      </c>
      <c r="J85" s="11">
        <f t="shared" ref="J85" si="87">+SUM(J86:J87)</f>
        <v>0</v>
      </c>
      <c r="K85" s="11">
        <f t="shared" ref="K85" si="88">+SUM(K86:K87)</f>
        <v>0</v>
      </c>
      <c r="L85" s="11">
        <f t="shared" ref="L85" si="89">+SUM(L86:L87)</f>
        <v>0</v>
      </c>
      <c r="M85" s="11">
        <f t="shared" ref="M85" si="90">+SUM(M86:M87)</f>
        <v>0</v>
      </c>
      <c r="N85" s="11">
        <f t="shared" ref="N85" si="91">+SUM(N86:N87)</f>
        <v>0</v>
      </c>
      <c r="O85" s="11">
        <f t="shared" ref="O85" si="92">+SUM(O86:O87)</f>
        <v>0</v>
      </c>
      <c r="P85" s="11">
        <f t="shared" ref="P85" si="93">+SUM(P86:P87)</f>
        <v>0</v>
      </c>
    </row>
    <row r="86" spans="1:16" x14ac:dyDescent="0.25">
      <c r="A86" s="10" t="s">
        <v>80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f t="shared" ref="P86:P87" si="94">SUM(D86:O86)</f>
        <v>0</v>
      </c>
    </row>
    <row r="87" spans="1:16" x14ac:dyDescent="0.25">
      <c r="A87" s="10" t="s">
        <v>81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si="94"/>
        <v>0</v>
      </c>
    </row>
    <row r="88" spans="1:16" x14ac:dyDescent="0.25">
      <c r="A88" s="9" t="s">
        <v>82</v>
      </c>
      <c r="B88" s="11">
        <f>+SUM(B89:B91)</f>
        <v>0</v>
      </c>
      <c r="C88" s="11">
        <f t="shared" ref="C88" si="95">+SUM(C89:C91)</f>
        <v>0</v>
      </c>
      <c r="D88" s="11">
        <f t="shared" ref="D88" si="96">+SUM(D89:D91)</f>
        <v>0</v>
      </c>
      <c r="E88" s="11">
        <f t="shared" ref="E88" si="97">+SUM(E89:E91)</f>
        <v>0</v>
      </c>
      <c r="F88" s="11">
        <f t="shared" ref="F88" si="98">+SUM(F89:F91)</f>
        <v>0</v>
      </c>
      <c r="G88" s="11">
        <f t="shared" ref="G88" si="99">+SUM(G89:G91)</f>
        <v>0</v>
      </c>
      <c r="H88" s="11">
        <f t="shared" ref="H88" si="100">+SUM(H89:H91)</f>
        <v>0</v>
      </c>
      <c r="I88" s="11">
        <f t="shared" ref="I88" si="101">+SUM(I89:I91)</f>
        <v>0</v>
      </c>
      <c r="J88" s="11">
        <f t="shared" ref="J88" si="102">+SUM(J89:J91)</f>
        <v>0</v>
      </c>
      <c r="K88" s="11">
        <f t="shared" ref="K88" si="103">+SUM(K89:K91)</f>
        <v>0</v>
      </c>
      <c r="L88" s="11">
        <f t="shared" ref="L88" si="104">+SUM(L89:L91)</f>
        <v>0</v>
      </c>
      <c r="M88" s="11">
        <f t="shared" ref="M88" si="105">+SUM(M89:M91)</f>
        <v>0</v>
      </c>
      <c r="N88" s="11">
        <f t="shared" ref="N88" si="106">+SUM(N89:N91)</f>
        <v>0</v>
      </c>
      <c r="O88" s="11">
        <f t="shared" ref="O88" si="107">+SUM(O89:O91)</f>
        <v>0</v>
      </c>
      <c r="P88" s="11">
        <f t="shared" ref="P88" si="108">+SUM(P89:P91)</f>
        <v>0</v>
      </c>
    </row>
    <row r="89" spans="1:16" x14ac:dyDescent="0.25">
      <c r="A89" s="10" t="s">
        <v>83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f t="shared" ref="P89:P91" si="109">SUM(D89:O89)</f>
        <v>0</v>
      </c>
    </row>
    <row r="90" spans="1:16" x14ac:dyDescent="0.25">
      <c r="A90" s="10" t="s">
        <v>84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109"/>
        <v>0</v>
      </c>
    </row>
    <row r="91" spans="1:16" x14ac:dyDescent="0.25">
      <c r="A91" s="10" t="s">
        <v>85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f t="shared" si="109"/>
        <v>0</v>
      </c>
    </row>
    <row r="92" spans="1:16" x14ac:dyDescent="0.25">
      <c r="A92" s="2" t="s">
        <v>86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</row>
    <row r="93" spans="1:16" x14ac:dyDescent="0.25">
      <c r="A93" s="9" t="s">
        <v>87</v>
      </c>
      <c r="B93" s="11">
        <f>+SUM(B94:B95)</f>
        <v>0</v>
      </c>
      <c r="C93" s="11">
        <f t="shared" ref="C93" si="110">+SUM(C94:C95)</f>
        <v>0</v>
      </c>
      <c r="D93" s="11">
        <f t="shared" ref="D93" si="111">+SUM(D94:D95)</f>
        <v>0</v>
      </c>
      <c r="E93" s="11">
        <f t="shared" ref="E93" si="112">+SUM(E94:E95)</f>
        <v>0</v>
      </c>
      <c r="F93" s="11">
        <f t="shared" ref="F93" si="113">+SUM(F94:F95)</f>
        <v>0</v>
      </c>
      <c r="G93" s="11">
        <f t="shared" ref="G93" si="114">+SUM(G94:G95)</f>
        <v>0</v>
      </c>
      <c r="H93" s="11">
        <f t="shared" ref="H93" si="115">+SUM(H94:H95)</f>
        <v>0</v>
      </c>
      <c r="I93" s="11">
        <f t="shared" ref="I93" si="116">+SUM(I94:I95)</f>
        <v>0</v>
      </c>
      <c r="J93" s="11">
        <f t="shared" ref="J93" si="117">+SUM(J94:J95)</f>
        <v>0</v>
      </c>
      <c r="K93" s="11">
        <f t="shared" ref="K93" si="118">+SUM(K94:K95)</f>
        <v>0</v>
      </c>
      <c r="L93" s="11">
        <f t="shared" ref="L93" si="119">+SUM(L94:L95)</f>
        <v>0</v>
      </c>
      <c r="M93" s="11">
        <f t="shared" ref="M93" si="120">+SUM(M94:M95)</f>
        <v>0</v>
      </c>
      <c r="N93" s="11">
        <f t="shared" ref="N93" si="121">+SUM(N94:N95)</f>
        <v>0</v>
      </c>
      <c r="O93" s="11">
        <f t="shared" ref="O93" si="122">+SUM(O94:O95)</f>
        <v>0</v>
      </c>
      <c r="P93" s="11">
        <f t="shared" ref="P93" si="123">+SUM(P94:P95)</f>
        <v>0</v>
      </c>
    </row>
    <row r="94" spans="1:16" x14ac:dyDescent="0.25">
      <c r="A94" s="10" t="s">
        <v>88</v>
      </c>
      <c r="B94" s="12">
        <v>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f t="shared" ref="P94:P95" si="124">SUM(D94:O94)</f>
        <v>0</v>
      </c>
    </row>
    <row r="95" spans="1:16" x14ac:dyDescent="0.25">
      <c r="A95" s="10" t="s">
        <v>89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 t="shared" si="124"/>
        <v>0</v>
      </c>
    </row>
    <row r="96" spans="1:16" x14ac:dyDescent="0.25">
      <c r="A96" s="9" t="s">
        <v>90</v>
      </c>
      <c r="B96" s="11">
        <f>+SUM(B97:B98)</f>
        <v>0</v>
      </c>
      <c r="C96" s="11">
        <f t="shared" ref="C96" si="125">+SUM(C97:C98)</f>
        <v>0</v>
      </c>
      <c r="D96" s="11">
        <f t="shared" ref="D96" si="126">+SUM(D97:D98)</f>
        <v>0</v>
      </c>
      <c r="E96" s="11">
        <f t="shared" ref="E96" si="127">+SUM(E97:E98)</f>
        <v>0</v>
      </c>
      <c r="F96" s="11">
        <f t="shared" ref="F96" si="128">+SUM(F97:F98)</f>
        <v>0</v>
      </c>
      <c r="G96" s="11">
        <f t="shared" ref="G96" si="129">+SUM(G97:G98)</f>
        <v>0</v>
      </c>
      <c r="H96" s="11">
        <f t="shared" ref="H96" si="130">+SUM(H97:H98)</f>
        <v>0</v>
      </c>
      <c r="I96" s="11">
        <f t="shared" ref="I96" si="131">+SUM(I97:I98)</f>
        <v>0</v>
      </c>
      <c r="J96" s="11">
        <f t="shared" ref="J96" si="132">+SUM(J97:J98)</f>
        <v>0</v>
      </c>
      <c r="K96" s="11">
        <f t="shared" ref="K96" si="133">+SUM(K97:K98)</f>
        <v>0</v>
      </c>
      <c r="L96" s="11">
        <f t="shared" ref="L96" si="134">+SUM(L97:L98)</f>
        <v>0</v>
      </c>
      <c r="M96" s="11">
        <f t="shared" ref="M96" si="135">+SUM(M97:M98)</f>
        <v>0</v>
      </c>
      <c r="N96" s="11">
        <f t="shared" ref="N96" si="136">+SUM(N97:N98)</f>
        <v>0</v>
      </c>
      <c r="O96" s="11">
        <f t="shared" ref="O96" si="137">+SUM(O97:O98)</f>
        <v>0</v>
      </c>
      <c r="P96" s="11">
        <f t="shared" ref="P96" si="138">+SUM(P97:P98)</f>
        <v>0</v>
      </c>
    </row>
    <row r="97" spans="1:16" x14ac:dyDescent="0.25">
      <c r="A97" s="10" t="s">
        <v>91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f t="shared" ref="P97:P98" si="139">SUM(D97:O97)</f>
        <v>0</v>
      </c>
    </row>
    <row r="98" spans="1:16" x14ac:dyDescent="0.25">
      <c r="A98" s="10" t="s">
        <v>92</v>
      </c>
      <c r="B98" s="12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f t="shared" si="139"/>
        <v>0</v>
      </c>
    </row>
    <row r="99" spans="1:16" x14ac:dyDescent="0.25">
      <c r="A99" s="9" t="s">
        <v>93</v>
      </c>
      <c r="B99" s="11">
        <f>+B100</f>
        <v>0</v>
      </c>
      <c r="C99" s="11">
        <f t="shared" ref="C99" si="140">+C100</f>
        <v>0</v>
      </c>
      <c r="D99" s="11">
        <f t="shared" ref="D99" si="141">+D100</f>
        <v>0</v>
      </c>
      <c r="E99" s="11">
        <f t="shared" ref="E99" si="142">+E100</f>
        <v>0</v>
      </c>
      <c r="F99" s="11">
        <f t="shared" ref="F99" si="143">+F100</f>
        <v>0</v>
      </c>
      <c r="G99" s="11">
        <f t="shared" ref="G99" si="144">+G100</f>
        <v>0</v>
      </c>
      <c r="H99" s="11">
        <f t="shared" ref="H99" si="145">+H100</f>
        <v>0</v>
      </c>
      <c r="I99" s="11">
        <f t="shared" ref="I99" si="146">+I100</f>
        <v>0</v>
      </c>
      <c r="J99" s="11">
        <f t="shared" ref="J99" si="147">+J100</f>
        <v>0</v>
      </c>
      <c r="K99" s="11">
        <f t="shared" ref="K99" si="148">+K100</f>
        <v>0</v>
      </c>
      <c r="L99" s="11">
        <f t="shared" ref="L99" si="149">+L100</f>
        <v>0</v>
      </c>
      <c r="M99" s="11">
        <f t="shared" ref="M99" si="150">+M100</f>
        <v>0</v>
      </c>
      <c r="N99" s="11">
        <f t="shared" ref="N99" si="151">+N100</f>
        <v>0</v>
      </c>
      <c r="O99" s="11">
        <f t="shared" ref="O99" si="152">+O100</f>
        <v>0</v>
      </c>
      <c r="P99" s="11">
        <f t="shared" ref="P99" si="153">+P100</f>
        <v>0</v>
      </c>
    </row>
    <row r="100" spans="1:16" x14ac:dyDescent="0.25">
      <c r="A100" s="10" t="s">
        <v>94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f>SUM(D100:O100)</f>
        <v>0</v>
      </c>
    </row>
    <row r="101" spans="1:16" s="8" customFormat="1" x14ac:dyDescent="0.25">
      <c r="A101" s="4" t="s">
        <v>95</v>
      </c>
      <c r="B101" s="5">
        <f t="shared" ref="B101:O101" si="154">+B10+B16+B26+B36+B52+B62+B85+B88+B93+B96+B99</f>
        <v>336902806.00483203</v>
      </c>
      <c r="C101" s="5">
        <f t="shared" si="154"/>
        <v>336902806</v>
      </c>
      <c r="D101" s="5">
        <f t="shared" si="154"/>
        <v>20522102.559999999</v>
      </c>
      <c r="E101" s="5">
        <f t="shared" si="154"/>
        <v>16647014.739999998</v>
      </c>
      <c r="F101" s="5">
        <f t="shared" si="154"/>
        <v>18961577.330000002</v>
      </c>
      <c r="G101" s="5">
        <f t="shared" si="154"/>
        <v>18947736.239999998</v>
      </c>
      <c r="H101" s="5">
        <f t="shared" si="154"/>
        <v>25100818.979999997</v>
      </c>
      <c r="I101" s="5">
        <f t="shared" si="154"/>
        <v>19589960.189999998</v>
      </c>
      <c r="J101" s="5">
        <f t="shared" si="154"/>
        <v>19273004.999999996</v>
      </c>
      <c r="K101" s="5">
        <f t="shared" si="154"/>
        <v>25280728.699999999</v>
      </c>
      <c r="L101" s="5">
        <f t="shared" si="154"/>
        <v>20573294.770000003</v>
      </c>
      <c r="M101" s="5">
        <f t="shared" si="154"/>
        <v>21970149.48</v>
      </c>
      <c r="N101" s="5">
        <f t="shared" si="154"/>
        <v>25330984.289999999</v>
      </c>
      <c r="O101" s="5">
        <f t="shared" si="154"/>
        <v>46171427.080000006</v>
      </c>
      <c r="P101" s="5">
        <f>+P10+P16+P26+P36+P52+P62+P85+P88+P93+P96+P99</f>
        <v>278368799.36000001</v>
      </c>
    </row>
    <row r="102" spans="1:16" x14ac:dyDescent="0.25">
      <c r="A102" s="17" t="s">
        <v>96</v>
      </c>
    </row>
    <row r="103" spans="1:16" x14ac:dyDescent="0.25">
      <c r="A103" s="34" t="s">
        <v>99</v>
      </c>
      <c r="P103" s="19"/>
    </row>
    <row r="104" spans="1:16" x14ac:dyDescent="0.25">
      <c r="A104" s="35" t="s">
        <v>100</v>
      </c>
    </row>
    <row r="107" spans="1:16" ht="14.4" x14ac:dyDescent="0.3">
      <c r="C107" s="14" t="s">
        <v>97</v>
      </c>
      <c r="D107" s="15"/>
      <c r="E107"/>
      <c r="F107"/>
      <c r="G107"/>
      <c r="H107"/>
      <c r="I107"/>
      <c r="J107"/>
      <c r="K107" s="16" t="s">
        <v>98</v>
      </c>
      <c r="L107"/>
    </row>
  </sheetData>
  <mergeCells count="18">
    <mergeCell ref="A6:P6"/>
    <mergeCell ref="D7:P7"/>
    <mergeCell ref="A2:P2"/>
    <mergeCell ref="A3:P3"/>
    <mergeCell ref="A7:A8"/>
    <mergeCell ref="B7:B8"/>
    <mergeCell ref="C7:C8"/>
    <mergeCell ref="A4:P4"/>
    <mergeCell ref="A5:P5"/>
    <mergeCell ref="A83:A84"/>
    <mergeCell ref="B83:B84"/>
    <mergeCell ref="C83:C84"/>
    <mergeCell ref="D83:P83"/>
    <mergeCell ref="A78:P78"/>
    <mergeCell ref="A79:P79"/>
    <mergeCell ref="A80:P80"/>
    <mergeCell ref="A81:P81"/>
    <mergeCell ref="A82:P82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C16:O16 C26:O26 B36:O36 C52:O52 C62:K62 C100:P100 C85:O99 P11:P15 P17:P25 P27:P32 P33:P35 P37:P51 P53:P61 P63:P66" formulaRange="1"/>
    <ignoredError sqref="P85:P99" formula="1" formulaRange="1"/>
    <ignoredError sqref="P52 P26 P1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8" ma:contentTypeDescription="Crear nuevo documento." ma:contentTypeScope="" ma:versionID="e8e16edd9278a2def67bfb0a48c43475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7936456c1d3383f558763f0a8a06bb51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4E2547-A1B9-4082-83B6-8859EBB83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753546-E210-4FA0-8075-DAE58BE2691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002E13-4D30-4DF4-8186-C013E34593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Jenniffer</cp:lastModifiedBy>
  <cp:revision/>
  <cp:lastPrinted>2022-01-11T15:28:40Z</cp:lastPrinted>
  <dcterms:created xsi:type="dcterms:W3CDTF">2021-07-29T18:58:50Z</dcterms:created>
  <dcterms:modified xsi:type="dcterms:W3CDTF">2022-01-11T15:29:14Z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