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11-NOVIEMBRE 2021/"/>
    </mc:Choice>
  </mc:AlternateContent>
  <xr:revisionPtr revIDLastSave="124" documentId="13_ncr:1_{5ABFFF7A-71AE-4785-8701-93C305063148}" xr6:coauthVersionLast="47" xr6:coauthVersionMax="47" xr10:uidLastSave="{4C2AFBA3-3A0C-4154-A3EE-C3EB5CC82E2E}"/>
  <bookViews>
    <workbookView xWindow="-120" yWindow="-120" windowWidth="20730" windowHeight="11160" xr2:uid="{784E5D24-0E0A-4A1C-AEDB-8C414D77F257}"/>
  </bookViews>
  <sheets>
    <sheet name="P1 Presupuesto Aprobado" sheetId="3" r:id="rId1"/>
    <sheet name="P2 Presupuesto Aprobado-Ejec " sheetId="2" r:id="rId2"/>
  </sheets>
  <externalReferences>
    <externalReference r:id="rId3"/>
    <externalReference r:id="rId4"/>
  </externalReferences>
  <definedNames>
    <definedName name="_xlnm.Print_Area" localSheetId="0">'P1 Presupuesto Aprobado'!$A$1:$C$109</definedName>
    <definedName name="_xlnm.Print_Area" localSheetId="1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3" l="1"/>
  <c r="B92" i="3"/>
  <c r="C89" i="3"/>
  <c r="B89" i="3"/>
  <c r="C86" i="3"/>
  <c r="B86" i="3"/>
  <c r="C71" i="3"/>
  <c r="B71" i="3"/>
  <c r="C68" i="3"/>
  <c r="B68" i="3"/>
  <c r="C64" i="3"/>
  <c r="C63" i="3" s="1"/>
  <c r="B64" i="3"/>
  <c r="B63" i="3" s="1"/>
  <c r="C58" i="3"/>
  <c r="B58" i="3"/>
  <c r="C57" i="3"/>
  <c r="B57" i="3"/>
  <c r="C55" i="3"/>
  <c r="B55" i="3"/>
  <c r="C54" i="3"/>
  <c r="B54" i="3"/>
  <c r="C46" i="3"/>
  <c r="B46" i="3"/>
  <c r="C44" i="3"/>
  <c r="B44" i="3"/>
  <c r="C38" i="3"/>
  <c r="B38" i="3"/>
  <c r="C36" i="3"/>
  <c r="B36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6" i="3"/>
  <c r="B16" i="3"/>
  <c r="C15" i="3"/>
  <c r="B15" i="3"/>
  <c r="C14" i="3"/>
  <c r="B14" i="3"/>
  <c r="C13" i="3"/>
  <c r="B13" i="3"/>
  <c r="B11" i="3" s="1"/>
  <c r="C12" i="3"/>
  <c r="B12" i="3"/>
  <c r="P43" i="2"/>
  <c r="P35" i="2"/>
  <c r="P33" i="2"/>
  <c r="P31" i="2"/>
  <c r="P29" i="2"/>
  <c r="P22" i="2"/>
  <c r="P13" i="2"/>
  <c r="P12" i="2"/>
  <c r="P57" i="2"/>
  <c r="P54" i="2"/>
  <c r="P53" i="2"/>
  <c r="P32" i="2"/>
  <c r="P28" i="2"/>
  <c r="P27" i="2"/>
  <c r="P25" i="2"/>
  <c r="P23" i="2"/>
  <c r="P21" i="2"/>
  <c r="P19" i="2"/>
  <c r="P18" i="2"/>
  <c r="P17" i="2"/>
  <c r="P15" i="2"/>
  <c r="P14" i="2"/>
  <c r="P11" i="2"/>
  <c r="P61" i="2"/>
  <c r="P60" i="2"/>
  <c r="P59" i="2"/>
  <c r="P58" i="2"/>
  <c r="P56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20" i="2"/>
  <c r="P66" i="2"/>
  <c r="P65" i="2"/>
  <c r="P64" i="2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F63" i="2"/>
  <c r="F62" i="2" s="1"/>
  <c r="E63" i="2"/>
  <c r="D63" i="2"/>
  <c r="D62" i="2" s="1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B17" i="3" l="1"/>
  <c r="C37" i="3"/>
  <c r="C17" i="3"/>
  <c r="B37" i="3"/>
  <c r="C11" i="3"/>
  <c r="B27" i="3"/>
  <c r="B53" i="3"/>
  <c r="C27" i="3"/>
  <c r="C53" i="3"/>
  <c r="P36" i="2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C94" i="3" l="1"/>
  <c r="B94" i="3"/>
  <c r="P91" i="2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<sst xmlns="http://schemas.openxmlformats.org/spreadsheetml/2006/main" count="216" uniqueCount="105">
  <si>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</si>
  <si>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</si>
  <si>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</si>
  <si>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</si>
  <si>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</si>
  <si>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</si>
  <si>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</si>
  <si>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</si>
  <si>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</si>
  <si>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</si>
  <si>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</si>
  <si>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</si>
  <si>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</si>
  <si>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</si>
  <si>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</si>
  <si>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</si>
  <si>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</si>
  <si>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</si>
  <si>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</si>
  <si>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</si>
  <si>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</si>
  <si>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</si>
  <si>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</si>
  <si>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</si>
  <si>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</si>
  <si>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</si>
  <si>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</si>
  <si>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</si>
  <si>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</si>
  <si>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</si>
  <si>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</si>
  <si>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</si>
  <si>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</si>
  <si>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</si>
  <si>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</si>
  <si>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</si>
  <si>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</si>
  <si>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</si>
  <si>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</si>
  <si>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</si>
  <si>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</si>
  <si>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</si>
  <si>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</si>
  <si>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</si>
  <si>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</si>
  <si>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</si>
  <si>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</si>
  <si>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</si>
  <si>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</si>
  <si>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</si>
  <si>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</si>
  <si>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</si>
  <si>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</si>
  <si>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</si>
  <si>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</si>
  <si>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</si>
  <si>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</si>
  <si>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</si>
  <si>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</si>
  <si>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</si>
  <si>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</si>
  <si>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</si>
  <si>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</si>
  <si>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</si>
  <si>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</si>
  <si>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</si>
  <si>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</si>
  <si>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</si>
  <si>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</si>
  <si>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</si>
  <si>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</si>
  <si>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</si>
  <si>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</si>
  <si>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</si>
  <si>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</si>
  <si>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</si>
  <si>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</si>
  <si>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</si>
  <si>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</si>
  <si>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</si>
  <si>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</si>
  <si>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</si>
  <si>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</si>
  <si>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</si>
  <si>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</si>
  <si>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</si>
  <si>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</si>
  <si>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</si>
  <si>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</si>
  <si>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</si>
  <si>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</si>
  <si>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</si>
  <si>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</si>
  <si>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</si>
  <si>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</si>
  <si>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</si>
  <si>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</si>
  <si>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</si>
  <si>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</si>
  <si>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>Fecha de registro: hasta el 06 de diciembre del 2021. 01:15 p.m.</t>
  </si>
  <si>
    <t>Fecha de imputación: hasta el 30 de noviembre del 2021.</t>
  </si>
  <si>
    <t xml:space="preserve">Presupuesto de Gasto y Aplicaciones financieras </t>
  </si>
  <si>
    <t>Fecha de registro: hasta el 03 de agosto del 2021. 10:30 a.m.</t>
  </si>
  <si>
    <t>Fecha de imputación: hasta el 31 de julio del 2021.</t>
  </si>
  <si>
    <t xml:space="preserve">                      Elaborado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</si>
</sst>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  <font>
      <sz val="2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Fill="1" applyAlignment="1">
      <alignment horizontal="left" indent="1"/>
    </xf>
    <xf numFmtId="0" fontId="2" fillId="0" borderId="0" xfId="0" applyFont="1" applyFill="1"/>
    <xf numFmtId="0" fontId="2" fillId="0" borderId="0" xfId="0" applyFont="1" applyFill="1" applyAlignment="1">
      <alignment horizontal="left" indent="2"/>
    </xf>
    <xf numFmtId="164" fontId="5" fillId="0" borderId="0" xfId="0" applyNumberFormat="1" applyFont="1" applyFill="1"/>
    <xf numFmtId="164" fontId="2" fillId="0" borderId="0" xfId="0" applyNumberFormat="1" applyFont="1" applyFill="1"/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/>
    <xf numFmtId="164" fontId="5" fillId="0" borderId="0" xfId="0" applyNumberFormat="1" applyFont="1"/>
    <xf numFmtId="43" fontId="2" fillId="0" borderId="0" xfId="0" applyNumberFormat="1" applyFont="1" applyFill="1"/>
    <xf numFmtId="164" fontId="2" fillId="0" borderId="0" xfId="1" applyFont="1"/>
    <xf numFmtId="0" fontId="12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4" borderId="0" xfId="0" applyFont="1" applyFill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1" xfId="0" applyNumberFormat="1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 readingOrder="1"/>
    </xf>
    <xf numFmtId="0" fontId="6" fillId="0" borderId="0" xfId="0" applyNumberFormat="1" applyFont="1" applyBorder="1" applyAlignment="1">
      <alignment horizontal="center" vertical="center" wrapText="1" readingOrder="1"/>
    </xf>
    <xf numFmtId="0" fontId="7" fillId="0" borderId="5" xfId="0" applyNumberFormat="1" applyFont="1" applyBorder="1" applyAlignment="1">
      <alignment horizontal="center" vertical="top" wrapText="1" readingOrder="1"/>
    </xf>
    <xf numFmtId="0" fontId="7" fillId="0" borderId="0" xfId="0" applyNumberFormat="1" applyFont="1" applyBorder="1" applyAlignment="1">
      <alignment horizontal="center" vertical="top" wrapText="1" readingOrder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30480</xdr:rowOff>
    </xdr:from>
    <xdr:to>
      <xdr:col>2</xdr:col>
      <xdr:colOff>967740</xdr:colOff>
      <xdr:row>6</xdr:row>
      <xdr:rowOff>71576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722C2-BC06-4EA9-B60B-A417C60F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773430"/>
          <a:ext cx="1758315" cy="822146"/>
        </a:xfrm>
        <a:prstGeom prst="rect">
          <a:avLst/>
        </a:prstGeom>
      </xdr:spPr>
    </xdr:pic>
    <xdr:clientData/>
  </xdr:twoCellAnchor>
  <xdr:oneCellAnchor>
    <xdr:from>
      <xdr:col>1</xdr:col>
      <xdr:colOff>647700</xdr:colOff>
      <xdr:row>78</xdr:row>
      <xdr:rowOff>30480</xdr:rowOff>
    </xdr:from>
    <xdr:ext cx="1798320" cy="822146"/>
    <xdr:pic>
      <xdr:nvPicPr>
        <xdr:cNvPr id="3" name="Imagen 2">
          <a:extLst>
            <a:ext uri="{FF2B5EF4-FFF2-40B4-BE49-F238E27FC236}">
              <a16:creationId xmlns:a16="http://schemas.microsoft.com/office/drawing/2014/main" id="{B2148DEA-593C-4E3E-A5FC-41636E1E4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15899130"/>
          <a:ext cx="1798320" cy="822146"/>
        </a:xfrm>
        <a:prstGeom prst="rect">
          <a:avLst/>
        </a:prstGeom>
      </xdr:spPr>
    </xdr:pic>
    <xdr:clientData/>
  </xdr:oneCellAnchor>
  <xdr:twoCellAnchor>
    <xdr:from>
      <xdr:col>0</xdr:col>
      <xdr:colOff>19050</xdr:colOff>
      <xdr:row>101</xdr:row>
      <xdr:rowOff>41275</xdr:rowOff>
    </xdr:from>
    <xdr:to>
      <xdr:col>0</xdr:col>
      <xdr:colOff>2642113</xdr:colOff>
      <xdr:row>107</xdr:row>
      <xdr:rowOff>81280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2CAA01-63EE-4FA3-9086-E252211E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424775"/>
          <a:ext cx="2623063" cy="1183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6943725</xdr:colOff>
      <xdr:row>101</xdr:row>
      <xdr:rowOff>44450</xdr:rowOff>
    </xdr:from>
    <xdr:to>
      <xdr:col>2</xdr:col>
      <xdr:colOff>234368</xdr:colOff>
      <xdr:row>106</xdr:row>
      <xdr:rowOff>108403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FE7CA68-DCB2-4F98-B3EC-86633E1D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7705725" y="20427950"/>
          <a:ext cx="1786943" cy="101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15</xdr:col>
      <xdr:colOff>28371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CONTABILIDAD/OTROS/OtrosContabilidad/PORTAL/formatos/NUEVA%20Plantilla%20presupuesto%20y%20ejecuci&#243;n%20presupuestari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A%20DOCUMENTOS%20JAC/DOCUMENTOS/PORTAL/formatos/NUEVA%20Plantilla%20presupuesto%20y%20ejecuci&#243;n%20presupuestar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5">
          <cell r="D5">
            <v>114147644.28000002</v>
          </cell>
          <cell r="E5">
            <v>123936567.77</v>
          </cell>
        </row>
        <row r="6">
          <cell r="D6">
            <v>0</v>
          </cell>
          <cell r="E6">
            <v>0</v>
          </cell>
        </row>
        <row r="7">
          <cell r="D7">
            <v>11418000</v>
          </cell>
          <cell r="E7">
            <v>15291000</v>
          </cell>
        </row>
        <row r="8">
          <cell r="D8">
            <v>11285722.090000002</v>
          </cell>
          <cell r="E8">
            <v>13495722.09</v>
          </cell>
        </row>
        <row r="9">
          <cell r="D9">
            <v>1254752</v>
          </cell>
          <cell r="E9">
            <v>3854752</v>
          </cell>
        </row>
        <row r="10">
          <cell r="D10">
            <v>1383821.84</v>
          </cell>
          <cell r="E10">
            <v>1383821.83</v>
          </cell>
        </row>
        <row r="11">
          <cell r="D11">
            <v>684000</v>
          </cell>
          <cell r="E11">
            <v>1039200</v>
          </cell>
        </row>
        <row r="12">
          <cell r="D12">
            <v>1122381.3</v>
          </cell>
          <cell r="E12">
            <v>522381.30000000005</v>
          </cell>
        </row>
        <row r="13">
          <cell r="D13">
            <v>9863020.7999999989</v>
          </cell>
          <cell r="E13">
            <v>11242811.26</v>
          </cell>
        </row>
        <row r="14">
          <cell r="D14">
            <v>9158257.370000001</v>
          </cell>
          <cell r="E14">
            <v>3285257.37</v>
          </cell>
        </row>
        <row r="15">
          <cell r="D15">
            <v>1150000</v>
          </cell>
          <cell r="E15">
            <v>1150000</v>
          </cell>
        </row>
        <row r="16">
          <cell r="D16">
            <v>3420546.3200000003</v>
          </cell>
          <cell r="E16">
            <v>3420546.32</v>
          </cell>
        </row>
        <row r="17">
          <cell r="D17"/>
          <cell r="E17">
            <v>12685722.09</v>
          </cell>
        </row>
        <row r="19">
          <cell r="D19">
            <v>13944000</v>
          </cell>
          <cell r="E19">
            <v>13944000</v>
          </cell>
        </row>
        <row r="20">
          <cell r="D20">
            <v>3984961.5999999996</v>
          </cell>
          <cell r="E20">
            <v>3984961.6</v>
          </cell>
        </row>
        <row r="21">
          <cell r="D21">
            <v>13785722.09</v>
          </cell>
          <cell r="E21">
            <v>0</v>
          </cell>
        </row>
        <row r="22">
          <cell r="D22">
            <v>3088923.4915</v>
          </cell>
          <cell r="E22">
            <v>0</v>
          </cell>
        </row>
        <row r="23">
          <cell r="D23">
            <v>5642861.0450000009</v>
          </cell>
          <cell r="E23">
            <v>5642861.0499999998</v>
          </cell>
        </row>
        <row r="24">
          <cell r="D24">
            <v>2400000</v>
          </cell>
          <cell r="E24">
            <v>0</v>
          </cell>
        </row>
        <row r="25">
          <cell r="D25">
            <v>8093067.9794520019</v>
          </cell>
          <cell r="E25">
            <v>8093067.9800000004</v>
          </cell>
        </row>
        <row r="26">
          <cell r="D26">
            <v>8104482.74388</v>
          </cell>
          <cell r="E26">
            <v>8104482.7400000002</v>
          </cell>
        </row>
        <row r="27">
          <cell r="D27">
            <v>880088.06</v>
          </cell>
          <cell r="E27">
            <v>880088.06</v>
          </cell>
        </row>
        <row r="29">
          <cell r="D29">
            <v>44604</v>
          </cell>
          <cell r="E29">
            <v>44604</v>
          </cell>
        </row>
        <row r="30">
          <cell r="D30">
            <v>1905211.92</v>
          </cell>
          <cell r="E30">
            <v>1905211.92</v>
          </cell>
        </row>
        <row r="31">
          <cell r="D31">
            <v>2345344.3199999998</v>
          </cell>
          <cell r="E31">
            <v>2645344.3199999998</v>
          </cell>
        </row>
        <row r="32">
          <cell r="D32">
            <v>2125377.5999999996</v>
          </cell>
          <cell r="E32">
            <v>2125377.6</v>
          </cell>
        </row>
        <row r="33">
          <cell r="D33">
            <v>107756.04000000001</v>
          </cell>
          <cell r="E33">
            <v>107756.04</v>
          </cell>
        </row>
        <row r="34">
          <cell r="D34">
            <v>58860</v>
          </cell>
          <cell r="E34">
            <v>118860</v>
          </cell>
        </row>
        <row r="35">
          <cell r="D35">
            <v>7060000</v>
          </cell>
          <cell r="E35">
            <v>2967210.34</v>
          </cell>
        </row>
        <row r="36">
          <cell r="D36">
            <v>2787194.99</v>
          </cell>
          <cell r="E36">
            <v>2787194.99</v>
          </cell>
        </row>
        <row r="37">
          <cell r="D37">
            <v>6138618.75</v>
          </cell>
          <cell r="E37">
            <v>6138618.75</v>
          </cell>
        </row>
        <row r="38">
          <cell r="D38">
            <v>4100000</v>
          </cell>
          <cell r="E38">
            <v>4100000</v>
          </cell>
        </row>
        <row r="39">
          <cell r="D39">
            <v>4500</v>
          </cell>
          <cell r="E39">
            <v>4500</v>
          </cell>
        </row>
        <row r="40">
          <cell r="D40">
            <v>140000</v>
          </cell>
          <cell r="E40">
            <v>185000</v>
          </cell>
        </row>
        <row r="41">
          <cell r="D41">
            <v>1038180.0000000002</v>
          </cell>
          <cell r="E41">
            <v>1188180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100000</v>
          </cell>
          <cell r="E44">
            <v>100000</v>
          </cell>
        </row>
        <row r="45">
          <cell r="D45">
            <v>2362431</v>
          </cell>
          <cell r="E45">
            <v>3362431</v>
          </cell>
        </row>
        <row r="46">
          <cell r="D46">
            <v>548167.63</v>
          </cell>
          <cell r="E46">
            <v>548167.63</v>
          </cell>
        </row>
        <row r="47">
          <cell r="D47">
            <v>1073152.52</v>
          </cell>
          <cell r="E47">
            <v>1073152.52</v>
          </cell>
        </row>
        <row r="48">
          <cell r="D48">
            <v>4899114.5200000005</v>
          </cell>
          <cell r="E48">
            <v>4899114.5199999996</v>
          </cell>
        </row>
        <row r="49">
          <cell r="D49">
            <v>625000</v>
          </cell>
          <cell r="E49">
            <v>625000</v>
          </cell>
        </row>
        <row r="50">
          <cell r="D50">
            <v>20000</v>
          </cell>
          <cell r="E50">
            <v>20000</v>
          </cell>
        </row>
        <row r="51">
          <cell r="D51">
            <v>230000</v>
          </cell>
          <cell r="E51">
            <v>230000</v>
          </cell>
        </row>
        <row r="52">
          <cell r="D52">
            <v>404291.42</v>
          </cell>
          <cell r="E52">
            <v>404291.42</v>
          </cell>
        </row>
        <row r="53">
          <cell r="D53">
            <v>122809.76</v>
          </cell>
          <cell r="E53">
            <v>122809.76</v>
          </cell>
        </row>
        <row r="54">
          <cell r="D54">
            <v>516000</v>
          </cell>
          <cell r="E54">
            <v>1879696.67</v>
          </cell>
        </row>
        <row r="55">
          <cell r="D55">
            <v>524079.65</v>
          </cell>
          <cell r="E55">
            <v>524079.65</v>
          </cell>
        </row>
        <row r="56">
          <cell r="D56">
            <v>130758.33</v>
          </cell>
          <cell r="E56">
            <v>130758.33</v>
          </cell>
        </row>
        <row r="57">
          <cell r="D57">
            <v>918000</v>
          </cell>
          <cell r="E57">
            <v>918000</v>
          </cell>
        </row>
        <row r="58">
          <cell r="D58">
            <v>20615.400000000001</v>
          </cell>
          <cell r="E58">
            <v>20615.400000000001</v>
          </cell>
        </row>
        <row r="59">
          <cell r="D59">
            <v>864704.8</v>
          </cell>
          <cell r="E59">
            <v>714704.8</v>
          </cell>
        </row>
        <row r="60">
          <cell r="D60">
            <v>1151481.8</v>
          </cell>
          <cell r="E60">
            <v>1151481.8</v>
          </cell>
        </row>
        <row r="61">
          <cell r="D61">
            <v>500000</v>
          </cell>
          <cell r="E61">
            <v>500000</v>
          </cell>
        </row>
        <row r="62">
          <cell r="D62">
            <v>260000</v>
          </cell>
          <cell r="E62">
            <v>260000</v>
          </cell>
        </row>
        <row r="63">
          <cell r="D63">
            <v>1771700</v>
          </cell>
          <cell r="E63">
            <v>1771700</v>
          </cell>
        </row>
        <row r="64">
          <cell r="D64">
            <v>3608369.8</v>
          </cell>
          <cell r="E64">
            <v>3608369.8</v>
          </cell>
        </row>
        <row r="65">
          <cell r="D65">
            <v>158702</v>
          </cell>
          <cell r="E65">
            <v>983702</v>
          </cell>
        </row>
        <row r="66">
          <cell r="D66">
            <v>722100</v>
          </cell>
          <cell r="E66">
            <v>722100</v>
          </cell>
        </row>
        <row r="67">
          <cell r="D67">
            <v>16000</v>
          </cell>
          <cell r="E67">
            <v>41000</v>
          </cell>
        </row>
        <row r="68">
          <cell r="D68">
            <v>298000</v>
          </cell>
          <cell r="E68">
            <v>298000</v>
          </cell>
        </row>
        <row r="69">
          <cell r="D69">
            <v>9060000</v>
          </cell>
          <cell r="E69">
            <v>9060000</v>
          </cell>
        </row>
        <row r="70">
          <cell r="D70"/>
          <cell r="E70">
            <v>723328.64</v>
          </cell>
        </row>
        <row r="72">
          <cell r="D72">
            <v>6961868.8399999999</v>
          </cell>
          <cell r="E72">
            <v>1923643.5300000003</v>
          </cell>
        </row>
        <row r="73">
          <cell r="D73">
            <v>72037</v>
          </cell>
          <cell r="E73">
            <v>72037</v>
          </cell>
        </row>
        <row r="74">
          <cell r="D74">
            <v>247788</v>
          </cell>
          <cell r="E74">
            <v>247788</v>
          </cell>
        </row>
        <row r="75">
          <cell r="D75">
            <v>1700000</v>
          </cell>
          <cell r="E75">
            <v>1700000</v>
          </cell>
        </row>
        <row r="76">
          <cell r="D76">
            <v>97670</v>
          </cell>
          <cell r="E76">
            <v>187670</v>
          </cell>
        </row>
        <row r="77">
          <cell r="D77">
            <v>276052</v>
          </cell>
          <cell r="E77">
            <v>276052</v>
          </cell>
        </row>
        <row r="78">
          <cell r="D78">
            <v>2319600</v>
          </cell>
          <cell r="E78">
            <v>2319600</v>
          </cell>
        </row>
        <row r="79">
          <cell r="D79">
            <v>20000</v>
          </cell>
          <cell r="E79">
            <v>20000</v>
          </cell>
        </row>
        <row r="80">
          <cell r="D80">
            <v>98000</v>
          </cell>
          <cell r="E80">
            <v>98000</v>
          </cell>
        </row>
        <row r="81">
          <cell r="D81">
            <v>237982.89</v>
          </cell>
          <cell r="E81">
            <v>237982.89</v>
          </cell>
        </row>
        <row r="82">
          <cell r="D82">
            <v>29166.67</v>
          </cell>
          <cell r="E82">
            <v>29166.67</v>
          </cell>
        </row>
        <row r="83">
          <cell r="D83">
            <v>332000</v>
          </cell>
          <cell r="E83">
            <v>332000</v>
          </cell>
        </row>
        <row r="84">
          <cell r="D84">
            <v>215400</v>
          </cell>
          <cell r="E84">
            <v>415400</v>
          </cell>
        </row>
        <row r="85">
          <cell r="D85">
            <v>150000</v>
          </cell>
          <cell r="E85">
            <v>150000</v>
          </cell>
        </row>
        <row r="86">
          <cell r="D86">
            <v>15000</v>
          </cell>
          <cell r="E86">
            <v>15000</v>
          </cell>
        </row>
        <row r="87">
          <cell r="D87">
            <v>60000</v>
          </cell>
          <cell r="E87">
            <v>60000</v>
          </cell>
        </row>
        <row r="88">
          <cell r="D88">
            <v>45000</v>
          </cell>
          <cell r="E88">
            <v>45000</v>
          </cell>
        </row>
        <row r="89">
          <cell r="D89">
            <v>7380000</v>
          </cell>
          <cell r="E89">
            <v>7380000</v>
          </cell>
        </row>
        <row r="90">
          <cell r="D90">
            <v>1482000</v>
          </cell>
          <cell r="E90">
            <v>1482000</v>
          </cell>
        </row>
        <row r="91">
          <cell r="D91">
            <v>12000</v>
          </cell>
          <cell r="E91">
            <v>12000</v>
          </cell>
        </row>
        <row r="92">
          <cell r="D92">
            <v>62700.92</v>
          </cell>
          <cell r="E92">
            <v>62700.92</v>
          </cell>
        </row>
        <row r="93">
          <cell r="D93">
            <v>190776.95999999999</v>
          </cell>
          <cell r="E93">
            <v>190776.95999999999</v>
          </cell>
        </row>
        <row r="94">
          <cell r="D94">
            <v>82500</v>
          </cell>
          <cell r="E94">
            <v>332500</v>
          </cell>
        </row>
        <row r="95">
          <cell r="D95">
            <v>191880</v>
          </cell>
          <cell r="E95">
            <v>191880</v>
          </cell>
        </row>
        <row r="96">
          <cell r="D96">
            <v>842188</v>
          </cell>
          <cell r="E96">
            <v>1939977.66</v>
          </cell>
        </row>
        <row r="97">
          <cell r="D97">
            <v>29201</v>
          </cell>
          <cell r="E97">
            <v>29201</v>
          </cell>
        </row>
        <row r="98">
          <cell r="D98">
            <v>382525</v>
          </cell>
          <cell r="E98">
            <v>382525</v>
          </cell>
        </row>
        <row r="99">
          <cell r="D99">
            <v>71645</v>
          </cell>
          <cell r="E99">
            <v>71000</v>
          </cell>
        </row>
        <row r="100">
          <cell r="D100">
            <v>20000</v>
          </cell>
          <cell r="E100">
            <v>220645</v>
          </cell>
        </row>
        <row r="101">
          <cell r="D101">
            <v>791276.44</v>
          </cell>
          <cell r="E101">
            <v>791276.44</v>
          </cell>
        </row>
        <row r="103">
          <cell r="D103">
            <v>836000</v>
          </cell>
          <cell r="E103">
            <v>836000</v>
          </cell>
        </row>
        <row r="104">
          <cell r="D104">
            <v>2732288.01</v>
          </cell>
          <cell r="E104">
            <v>2732288.01</v>
          </cell>
        </row>
        <row r="105">
          <cell r="D105">
            <v>550000</v>
          </cell>
          <cell r="E105">
            <v>550000</v>
          </cell>
        </row>
        <row r="106">
          <cell r="D106">
            <v>564936.56999999995</v>
          </cell>
          <cell r="E106">
            <v>564936.56999999995</v>
          </cell>
        </row>
        <row r="107">
          <cell r="D107">
            <v>780000</v>
          </cell>
          <cell r="E107">
            <v>780000</v>
          </cell>
        </row>
        <row r="108">
          <cell r="D108">
            <v>9014500</v>
          </cell>
          <cell r="E108">
            <v>9014500</v>
          </cell>
        </row>
        <row r="110">
          <cell r="D110">
            <v>1780000</v>
          </cell>
          <cell r="E110">
            <v>1780000</v>
          </cell>
        </row>
        <row r="111">
          <cell r="D111">
            <v>2581000</v>
          </cell>
          <cell r="E111">
            <v>1581000</v>
          </cell>
        </row>
        <row r="112">
          <cell r="D112">
            <v>81000</v>
          </cell>
          <cell r="E112">
            <v>81000</v>
          </cell>
        </row>
        <row r="113">
          <cell r="D113">
            <v>165000</v>
          </cell>
          <cell r="E113">
            <v>165000</v>
          </cell>
        </row>
        <row r="114">
          <cell r="D114">
            <v>0</v>
          </cell>
          <cell r="E114">
            <v>2596000</v>
          </cell>
        </row>
        <row r="115">
          <cell r="D115">
            <v>1295938.53</v>
          </cell>
          <cell r="E115">
            <v>1295938.53</v>
          </cell>
        </row>
        <row r="116">
          <cell r="D116">
            <v>2590000</v>
          </cell>
          <cell r="E116">
            <v>2590000</v>
          </cell>
        </row>
        <row r="117">
          <cell r="D117">
            <v>550000</v>
          </cell>
          <cell r="E117">
            <v>550000</v>
          </cell>
        </row>
        <row r="118">
          <cell r="D118">
            <v>899643.87</v>
          </cell>
          <cell r="E118">
            <v>899643.87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313E-AAF6-40A0-9BC4-447C869EEBB2}">
  <dimension ref="A2:N101"/>
  <sheetViews>
    <sheetView showGridLines="0" tabSelected="1" topLeftCell="A10" workbookViewId="0">
      <selection activeCell="E20" sqref="E20"/>
    </sheetView>
  </sheetViews>
  <sheetFormatPr baseColWidth="10" defaultColWidth="11.42578125" defaultRowHeight="15" x14ac:dyDescent="0.25"/>
  <cols>
    <col min="1" max="1" width="105.85546875" style="1" customWidth="1"/>
    <col min="2" max="2" width="21.5703125" style="1" bestFit="1" customWidth="1"/>
    <col min="3" max="3" width="16.7109375" style="1" customWidth="1"/>
    <col min="4" max="16384" width="11.42578125" style="1"/>
  </cols>
  <sheetData>
    <row r="2" spans="1:14" ht="28.5" customHeight="1" x14ac:dyDescent="0.25">
      <c r="A2" s="37" t="s">
        <v>94</v>
      </c>
      <c r="B2" s="38"/>
      <c r="C2" s="38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1" customHeight="1" x14ac:dyDescent="0.25">
      <c r="A3" s="39" t="s">
        <v>95</v>
      </c>
      <c r="B3" s="40"/>
      <c r="C3" s="40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x14ac:dyDescent="0.25">
      <c r="A4" s="41">
        <v>2021</v>
      </c>
      <c r="B4" s="42"/>
      <c r="C4" s="42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.75" customHeight="1" x14ac:dyDescent="0.25">
      <c r="A5" s="43" t="s">
        <v>101</v>
      </c>
      <c r="B5" s="44"/>
      <c r="C5" s="4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.75" customHeight="1" x14ac:dyDescent="0.25">
      <c r="A6" s="43" t="s">
        <v>76</v>
      </c>
      <c r="B6" s="44"/>
      <c r="C6" s="44"/>
      <c r="D6" s="28"/>
      <c r="E6" s="27"/>
      <c r="F6" s="27"/>
      <c r="G6" s="27"/>
      <c r="H6" s="27"/>
      <c r="I6" s="27"/>
      <c r="J6" s="27"/>
      <c r="K6" s="27"/>
      <c r="L6" s="27"/>
      <c r="M6" s="27"/>
      <c r="N6" s="27"/>
    </row>
    <row r="8" spans="1:14" ht="15" customHeight="1" x14ac:dyDescent="0.25">
      <c r="A8" s="45" t="s">
        <v>66</v>
      </c>
      <c r="B8" s="46" t="s">
        <v>93</v>
      </c>
      <c r="C8" s="46" t="s">
        <v>92</v>
      </c>
      <c r="D8" s="29"/>
    </row>
    <row r="9" spans="1:14" ht="23.25" customHeight="1" x14ac:dyDescent="0.25">
      <c r="A9" s="45"/>
      <c r="B9" s="47"/>
      <c r="C9" s="47"/>
      <c r="D9" s="29"/>
    </row>
    <row r="10" spans="1:14" x14ac:dyDescent="0.25">
      <c r="A10" s="2" t="s">
        <v>0</v>
      </c>
      <c r="B10" s="3"/>
      <c r="C10" s="3"/>
      <c r="D10" s="29"/>
    </row>
    <row r="11" spans="1:14" x14ac:dyDescent="0.25">
      <c r="A11" s="30" t="s">
        <v>1</v>
      </c>
      <c r="B11" s="21">
        <f>+SUM(B12:B16)</f>
        <v>224812253.00983199</v>
      </c>
      <c r="C11" s="21">
        <f>+SUM(C12:C16)</f>
        <v>231957243.46000001</v>
      </c>
      <c r="D11" s="29"/>
    </row>
    <row r="12" spans="1:14" x14ac:dyDescent="0.25">
      <c r="A12" s="31" t="s">
        <v>2</v>
      </c>
      <c r="B12" s="20">
        <f>+SUM([1]Hoja1!D5:D10)</f>
        <v>139489940.21000001</v>
      </c>
      <c r="C12" s="20">
        <f>+SUM([1]Hoja1!E5:E10)</f>
        <v>157961863.69</v>
      </c>
      <c r="D12" s="29"/>
    </row>
    <row r="13" spans="1:14" x14ac:dyDescent="0.25">
      <c r="A13" s="31" t="s">
        <v>3</v>
      </c>
      <c r="B13" s="20">
        <f>+SUM([1]Hoja1!D11:D17)</f>
        <v>25398205.789999999</v>
      </c>
      <c r="C13" s="20">
        <f>+SUM([1]Hoja1!E11:E17)</f>
        <v>33345918.34</v>
      </c>
      <c r="D13" s="29"/>
    </row>
    <row r="14" spans="1:14" x14ac:dyDescent="0.25">
      <c r="A14" s="31" t="s">
        <v>4</v>
      </c>
      <c r="B14" s="20">
        <f>+SUM([1]Hoja1!D19:D20)</f>
        <v>17928961.600000001</v>
      </c>
      <c r="C14" s="20">
        <f>+SUM([1]Hoja1!E19:E20)</f>
        <v>17928961.600000001</v>
      </c>
      <c r="D14" s="29"/>
    </row>
    <row r="15" spans="1:14" x14ac:dyDescent="0.25">
      <c r="A15" s="31" t="s">
        <v>5</v>
      </c>
      <c r="B15" s="20">
        <f>+SUM([1]Hoja1!D21:D24)</f>
        <v>24917506.626500003</v>
      </c>
      <c r="C15" s="20">
        <f>+SUM([1]Hoja1!E21:E24)</f>
        <v>5642861.0499999998</v>
      </c>
      <c r="D15" s="29"/>
    </row>
    <row r="16" spans="1:14" x14ac:dyDescent="0.25">
      <c r="A16" s="31" t="s">
        <v>6</v>
      </c>
      <c r="B16" s="20">
        <f>+SUM([1]Hoja1!D25:D27)</f>
        <v>17077638.783332001</v>
      </c>
      <c r="C16" s="20">
        <f>+SUM([1]Hoja1!E25:E27)</f>
        <v>17077638.780000001</v>
      </c>
      <c r="D16" s="29"/>
    </row>
    <row r="17" spans="1:4" x14ac:dyDescent="0.25">
      <c r="A17" s="30" t="s">
        <v>7</v>
      </c>
      <c r="B17" s="21">
        <f>+SUM(B18:B26)</f>
        <v>58761126.25</v>
      </c>
      <c r="C17" s="21">
        <f>+SUM(C18:C26)</f>
        <v>59010361.900000006</v>
      </c>
      <c r="D17" s="29"/>
    </row>
    <row r="18" spans="1:4" x14ac:dyDescent="0.25">
      <c r="A18" s="31" t="s">
        <v>8</v>
      </c>
      <c r="B18" s="20">
        <f>+SUM([1]Hoja1!D29:D34)</f>
        <v>6587153.8799999999</v>
      </c>
      <c r="C18" s="20">
        <f>+SUM([1]Hoja1!E29:E34)</f>
        <v>6947153.8799999999</v>
      </c>
      <c r="D18" s="29"/>
    </row>
    <row r="19" spans="1:4" x14ac:dyDescent="0.25">
      <c r="A19" s="31" t="s">
        <v>9</v>
      </c>
      <c r="B19" s="20">
        <f>+SUM([1]Hoja1!D35)</f>
        <v>7060000</v>
      </c>
      <c r="C19" s="20">
        <f>+SUM([1]Hoja1!E35)</f>
        <v>2967210.34</v>
      </c>
      <c r="D19" s="29"/>
    </row>
    <row r="20" spans="1:4" x14ac:dyDescent="0.25">
      <c r="A20" s="31" t="s">
        <v>10</v>
      </c>
      <c r="B20" s="20">
        <f>+SUM([1]Hoja1!D36:D37)</f>
        <v>8925813.7400000002</v>
      </c>
      <c r="C20" s="20">
        <f>+SUM([1]Hoja1!E36:E37)</f>
        <v>8925813.7400000002</v>
      </c>
      <c r="D20" s="29"/>
    </row>
    <row r="21" spans="1:4" x14ac:dyDescent="0.25">
      <c r="A21" s="31" t="s">
        <v>11</v>
      </c>
      <c r="B21" s="20">
        <f>+SUM([1]Hoja1!D38:D40)</f>
        <v>4244500</v>
      </c>
      <c r="C21" s="20">
        <f>+SUM([1]Hoja1!E38:E40)</f>
        <v>4289500</v>
      </c>
      <c r="D21" s="29"/>
    </row>
    <row r="22" spans="1:4" x14ac:dyDescent="0.25">
      <c r="A22" s="31" t="s">
        <v>12</v>
      </c>
      <c r="B22" s="20">
        <f>+SUM([1]Hoja1!D41:D45)</f>
        <v>3500611</v>
      </c>
      <c r="C22" s="20">
        <f>+SUM([1]Hoja1!E41:E45)</f>
        <v>4650611</v>
      </c>
    </row>
    <row r="23" spans="1:4" x14ac:dyDescent="0.25">
      <c r="A23" s="31" t="s">
        <v>13</v>
      </c>
      <c r="B23" s="20">
        <f>+SUM([1]Hoja1!D46:D48)</f>
        <v>6520434.6699999999</v>
      </c>
      <c r="C23" s="20">
        <f>+SUM([1]Hoja1!E46:E48)</f>
        <v>6520434.6699999999</v>
      </c>
    </row>
    <row r="24" spans="1:4" x14ac:dyDescent="0.25">
      <c r="A24" s="31" t="s">
        <v>14</v>
      </c>
      <c r="B24" s="20">
        <f>+SUM([1]Hoja1!D49:D54)</f>
        <v>1918101.18</v>
      </c>
      <c r="C24" s="20">
        <f>+SUM([1]Hoja1!E49:E54)</f>
        <v>3281797.8499999996</v>
      </c>
    </row>
    <row r="25" spans="1:4" x14ac:dyDescent="0.25">
      <c r="A25" s="31" t="s">
        <v>15</v>
      </c>
      <c r="B25" s="20">
        <f>+SUM([1]Hoja1!D55:D67)</f>
        <v>10646511.779999999</v>
      </c>
      <c r="C25" s="20">
        <f>+SUM([1]Hoja1!E55:E67)</f>
        <v>11346511.779999999</v>
      </c>
    </row>
    <row r="26" spans="1:4" x14ac:dyDescent="0.25">
      <c r="A26" s="31" t="s">
        <v>16</v>
      </c>
      <c r="B26" s="20">
        <f>+SUM([1]Hoja1!D68:D70)</f>
        <v>9358000</v>
      </c>
      <c r="C26" s="20">
        <f>+SUM([1]Hoja1!E68:E70)</f>
        <v>10081328.640000001</v>
      </c>
    </row>
    <row r="27" spans="1:4" x14ac:dyDescent="0.25">
      <c r="A27" s="30" t="s">
        <v>17</v>
      </c>
      <c r="B27" s="21">
        <f>+SUM(B28:B36)</f>
        <v>24416258.720000003</v>
      </c>
      <c r="C27" s="21">
        <f>+SUM(C28:C36)</f>
        <v>21215823.07</v>
      </c>
    </row>
    <row r="28" spans="1:4" x14ac:dyDescent="0.25">
      <c r="A28" s="31" t="s">
        <v>18</v>
      </c>
      <c r="B28" s="20">
        <f>+SUM([1]Hoja1!D72:D73)</f>
        <v>7033905.8399999999</v>
      </c>
      <c r="C28" s="20">
        <f>+SUM([1]Hoja1!E72:E73)</f>
        <v>1995680.5300000003</v>
      </c>
    </row>
    <row r="29" spans="1:4" x14ac:dyDescent="0.25">
      <c r="A29" s="31" t="s">
        <v>19</v>
      </c>
      <c r="B29" s="20">
        <f>+SUM([1]Hoja1!D74:D75)</f>
        <v>1947788</v>
      </c>
      <c r="C29" s="20">
        <f>+SUM([1]Hoja1!E74:E75)</f>
        <v>1947788</v>
      </c>
    </row>
    <row r="30" spans="1:4" x14ac:dyDescent="0.25">
      <c r="A30" s="31" t="s">
        <v>20</v>
      </c>
      <c r="B30" s="20">
        <f>+SUM([1]Hoja1!D76:D80)</f>
        <v>2811322</v>
      </c>
      <c r="C30" s="20">
        <f>+SUM([1]Hoja1!E76:E80)</f>
        <v>2901322</v>
      </c>
    </row>
    <row r="31" spans="1:4" x14ac:dyDescent="0.25">
      <c r="A31" s="31" t="s">
        <v>21</v>
      </c>
      <c r="B31" s="20">
        <f>+SUM([1]Hoja1!D81)</f>
        <v>237982.89</v>
      </c>
      <c r="C31" s="20">
        <f>+SUM([1]Hoja1!E81)</f>
        <v>237982.89</v>
      </c>
    </row>
    <row r="32" spans="1:4" x14ac:dyDescent="0.25">
      <c r="A32" s="31" t="s">
        <v>22</v>
      </c>
      <c r="B32" s="20">
        <f>+SUM([1]Hoja1!D82:D84)</f>
        <v>576566.66999999993</v>
      </c>
      <c r="C32" s="20">
        <f>+SUM([1]Hoja1!E82:E84)</f>
        <v>776566.66999999993</v>
      </c>
    </row>
    <row r="33" spans="1:3" x14ac:dyDescent="0.25">
      <c r="A33" s="31" t="s">
        <v>23</v>
      </c>
      <c r="B33" s="20">
        <f>+SUM([1]Hoja1!D85:D88)</f>
        <v>270000</v>
      </c>
      <c r="C33" s="20">
        <f>+SUM([1]Hoja1!E85:E88)</f>
        <v>270000</v>
      </c>
    </row>
    <row r="34" spans="1:3" x14ac:dyDescent="0.25">
      <c r="A34" s="31" t="s">
        <v>24</v>
      </c>
      <c r="B34" s="20">
        <f>+SUM([1]Hoja1!D89:D94)</f>
        <v>9209977.8800000008</v>
      </c>
      <c r="C34" s="20">
        <f>+SUM([1]Hoja1!E89:E94)</f>
        <v>9459977.8800000008</v>
      </c>
    </row>
    <row r="35" spans="1:3" x14ac:dyDescent="0.25">
      <c r="A35" s="31" t="s">
        <v>25</v>
      </c>
      <c r="B35" s="20">
        <v>0</v>
      </c>
      <c r="C35" s="20">
        <v>0</v>
      </c>
    </row>
    <row r="36" spans="1:3" x14ac:dyDescent="0.25">
      <c r="A36" s="31" t="s">
        <v>26</v>
      </c>
      <c r="B36" s="20">
        <f>+SUM([1]Hoja1!D95:D101)</f>
        <v>2328715.44</v>
      </c>
      <c r="C36" s="20">
        <f>+SUM([1]Hoja1!E95:E101)</f>
        <v>3626505.1</v>
      </c>
    </row>
    <row r="37" spans="1:3" x14ac:dyDescent="0.25">
      <c r="A37" s="30" t="s">
        <v>27</v>
      </c>
      <c r="B37" s="21">
        <f>+SUM(B38:B45)</f>
        <v>14477724.58</v>
      </c>
      <c r="C37" s="21">
        <f>+SUM(C38:C45)</f>
        <v>14477724.58</v>
      </c>
    </row>
    <row r="38" spans="1:3" x14ac:dyDescent="0.25">
      <c r="A38" s="31" t="s">
        <v>28</v>
      </c>
      <c r="B38" s="20">
        <f>+SUM([1]Hoja1!D103:D107)</f>
        <v>5463224.5800000001</v>
      </c>
      <c r="C38" s="20">
        <f>+SUM([1]Hoja1!E103:E107)</f>
        <v>5463224.5800000001</v>
      </c>
    </row>
    <row r="39" spans="1:3" x14ac:dyDescent="0.25">
      <c r="A39" s="31" t="s">
        <v>29</v>
      </c>
      <c r="B39" s="20">
        <v>0</v>
      </c>
      <c r="C39" s="20">
        <v>0</v>
      </c>
    </row>
    <row r="40" spans="1:3" x14ac:dyDescent="0.25">
      <c r="A40" s="31" t="s">
        <v>30</v>
      </c>
      <c r="B40" s="20">
        <v>0</v>
      </c>
      <c r="C40" s="20">
        <v>0</v>
      </c>
    </row>
    <row r="41" spans="1:3" x14ac:dyDescent="0.25">
      <c r="A41" s="31" t="s">
        <v>31</v>
      </c>
      <c r="B41" s="20">
        <v>0</v>
      </c>
      <c r="C41" s="20">
        <v>0</v>
      </c>
    </row>
    <row r="42" spans="1:3" x14ac:dyDescent="0.25">
      <c r="A42" s="31" t="s">
        <v>32</v>
      </c>
      <c r="B42" s="20">
        <v>0</v>
      </c>
      <c r="C42" s="20">
        <v>0</v>
      </c>
    </row>
    <row r="43" spans="1:3" x14ac:dyDescent="0.25">
      <c r="A43" s="31" t="s">
        <v>33</v>
      </c>
      <c r="B43" s="20">
        <v>0</v>
      </c>
      <c r="C43" s="20">
        <v>0</v>
      </c>
    </row>
    <row r="44" spans="1:3" x14ac:dyDescent="0.25">
      <c r="A44" s="31" t="s">
        <v>34</v>
      </c>
      <c r="B44" s="20">
        <f>+[1]Hoja1!D108</f>
        <v>9014500</v>
      </c>
      <c r="C44" s="20">
        <f>+[1]Hoja1!E108</f>
        <v>9014500</v>
      </c>
    </row>
    <row r="45" spans="1:3" x14ac:dyDescent="0.25">
      <c r="A45" s="31" t="s">
        <v>35</v>
      </c>
      <c r="B45" s="20">
        <v>0</v>
      </c>
      <c r="C45" s="20">
        <v>0</v>
      </c>
    </row>
    <row r="46" spans="1:3" x14ac:dyDescent="0.25">
      <c r="A46" s="30" t="s">
        <v>36</v>
      </c>
      <c r="B46" s="21">
        <f>+SUM(B47:B52)</f>
        <v>0</v>
      </c>
      <c r="C46" s="21">
        <f>+SUM(C47:C52)</f>
        <v>0</v>
      </c>
    </row>
    <row r="47" spans="1:3" x14ac:dyDescent="0.25">
      <c r="A47" s="31" t="s">
        <v>37</v>
      </c>
      <c r="B47" s="20">
        <v>0</v>
      </c>
      <c r="C47" s="20">
        <v>0</v>
      </c>
    </row>
    <row r="48" spans="1:3" x14ac:dyDescent="0.25">
      <c r="A48" s="31" t="s">
        <v>38</v>
      </c>
      <c r="B48" s="20">
        <v>0</v>
      </c>
      <c r="C48" s="20">
        <v>0</v>
      </c>
    </row>
    <row r="49" spans="1:3" x14ac:dyDescent="0.25">
      <c r="A49" s="31" t="s">
        <v>39</v>
      </c>
      <c r="B49" s="20">
        <v>0</v>
      </c>
      <c r="C49" s="20">
        <v>0</v>
      </c>
    </row>
    <row r="50" spans="1:3" x14ac:dyDescent="0.25">
      <c r="A50" s="31" t="s">
        <v>40</v>
      </c>
      <c r="B50" s="20">
        <v>0</v>
      </c>
      <c r="C50" s="20">
        <v>0</v>
      </c>
    </row>
    <row r="51" spans="1:3" x14ac:dyDescent="0.25">
      <c r="A51" s="31" t="s">
        <v>41</v>
      </c>
      <c r="B51" s="20">
        <v>0</v>
      </c>
      <c r="C51" s="20">
        <v>0</v>
      </c>
    </row>
    <row r="52" spans="1:3" x14ac:dyDescent="0.25">
      <c r="A52" s="31" t="s">
        <v>42</v>
      </c>
      <c r="B52" s="20">
        <v>0</v>
      </c>
      <c r="C52" s="20">
        <v>0</v>
      </c>
    </row>
    <row r="53" spans="1:3" x14ac:dyDescent="0.25">
      <c r="A53" s="30" t="s">
        <v>43</v>
      </c>
      <c r="B53" s="21">
        <f>+SUM(B54:B62)</f>
        <v>9042938.5300000012</v>
      </c>
      <c r="C53" s="21">
        <f>+SUM(C54:C62)</f>
        <v>10638938.530000001</v>
      </c>
    </row>
    <row r="54" spans="1:3" x14ac:dyDescent="0.25">
      <c r="A54" s="31" t="s">
        <v>44</v>
      </c>
      <c r="B54" s="20">
        <f>+SUM([1]Hoja1!D110:D112)</f>
        <v>4442000</v>
      </c>
      <c r="C54" s="20">
        <f>+SUM([1]Hoja1!E110:E112)</f>
        <v>3442000</v>
      </c>
    </row>
    <row r="55" spans="1:3" x14ac:dyDescent="0.25">
      <c r="A55" s="31" t="s">
        <v>45</v>
      </c>
      <c r="B55" s="20">
        <f>+SUM([1]Hoja1!D113)</f>
        <v>165000</v>
      </c>
      <c r="C55" s="20">
        <f>+SUM([1]Hoja1!E113)</f>
        <v>165000</v>
      </c>
    </row>
    <row r="56" spans="1:3" x14ac:dyDescent="0.25">
      <c r="A56" s="31" t="s">
        <v>46</v>
      </c>
      <c r="B56" s="20">
        <v>0</v>
      </c>
      <c r="C56" s="20">
        <v>0</v>
      </c>
    </row>
    <row r="57" spans="1:3" x14ac:dyDescent="0.25">
      <c r="A57" s="31" t="s">
        <v>47</v>
      </c>
      <c r="B57" s="20">
        <f>+SUM([1]Hoja1!D114)</f>
        <v>0</v>
      </c>
      <c r="C57" s="20">
        <f>+SUM([1]Hoja1!E114)</f>
        <v>2596000</v>
      </c>
    </row>
    <row r="58" spans="1:3" x14ac:dyDescent="0.25">
      <c r="A58" s="31" t="s">
        <v>48</v>
      </c>
      <c r="B58" s="20">
        <f>+SUM([1]Hoja1!D115:D117)</f>
        <v>4435938.53</v>
      </c>
      <c r="C58" s="20">
        <f>+SUM([1]Hoja1!E115:E117)</f>
        <v>4435938.53</v>
      </c>
    </row>
    <row r="59" spans="1:3" x14ac:dyDescent="0.25">
      <c r="A59" s="31" t="s">
        <v>49</v>
      </c>
      <c r="B59" s="20">
        <v>0</v>
      </c>
      <c r="C59" s="20">
        <v>0</v>
      </c>
    </row>
    <row r="60" spans="1:3" x14ac:dyDescent="0.25">
      <c r="A60" s="31" t="s">
        <v>50</v>
      </c>
      <c r="B60" s="20">
        <v>0</v>
      </c>
      <c r="C60" s="20">
        <v>0</v>
      </c>
    </row>
    <row r="61" spans="1:3" x14ac:dyDescent="0.25">
      <c r="A61" s="31" t="s">
        <v>51</v>
      </c>
      <c r="B61" s="20">
        <v>0</v>
      </c>
      <c r="C61" s="20">
        <v>0</v>
      </c>
    </row>
    <row r="62" spans="1:3" x14ac:dyDescent="0.25">
      <c r="A62" s="31" t="s">
        <v>52</v>
      </c>
      <c r="B62" s="20">
        <v>0</v>
      </c>
      <c r="C62" s="20">
        <v>0</v>
      </c>
    </row>
    <row r="63" spans="1:3" x14ac:dyDescent="0.25">
      <c r="A63" s="30" t="s">
        <v>53</v>
      </c>
      <c r="B63" s="21">
        <f>+SUM(B64:B67)</f>
        <v>899643.87</v>
      </c>
      <c r="C63" s="21">
        <f>+SUM(C64:C67)</f>
        <v>899643.87</v>
      </c>
    </row>
    <row r="64" spans="1:3" x14ac:dyDescent="0.25">
      <c r="A64" s="31" t="s">
        <v>54</v>
      </c>
      <c r="B64" s="20">
        <f>+[1]Hoja1!D118</f>
        <v>899643.87</v>
      </c>
      <c r="C64" s="20">
        <f>+[1]Hoja1!E118</f>
        <v>899643.87</v>
      </c>
    </row>
    <row r="65" spans="1:3" x14ac:dyDescent="0.25">
      <c r="A65" s="31" t="s">
        <v>55</v>
      </c>
      <c r="B65" s="20">
        <v>0</v>
      </c>
      <c r="C65" s="20">
        <v>0</v>
      </c>
    </row>
    <row r="66" spans="1:3" x14ac:dyDescent="0.25">
      <c r="A66" s="31" t="s">
        <v>56</v>
      </c>
      <c r="B66" s="20">
        <v>0</v>
      </c>
      <c r="C66" s="20">
        <v>0</v>
      </c>
    </row>
    <row r="67" spans="1:3" x14ac:dyDescent="0.25">
      <c r="A67" s="31" t="s">
        <v>57</v>
      </c>
      <c r="B67" s="20">
        <v>0</v>
      </c>
      <c r="C67" s="20">
        <v>0</v>
      </c>
    </row>
    <row r="68" spans="1:3" x14ac:dyDescent="0.25">
      <c r="A68" s="30" t="s">
        <v>58</v>
      </c>
      <c r="B68" s="21">
        <f>+SUM(B69:B70)</f>
        <v>0</v>
      </c>
      <c r="C68" s="21">
        <f>+SUM(C69:C70)</f>
        <v>0</v>
      </c>
    </row>
    <row r="69" spans="1:3" x14ac:dyDescent="0.25">
      <c r="A69" s="31" t="s">
        <v>59</v>
      </c>
      <c r="B69" s="20">
        <v>0</v>
      </c>
      <c r="C69" s="20">
        <v>0</v>
      </c>
    </row>
    <row r="70" spans="1:3" x14ac:dyDescent="0.25">
      <c r="A70" s="31" t="s">
        <v>60</v>
      </c>
      <c r="B70" s="20">
        <v>0</v>
      </c>
      <c r="C70" s="20">
        <v>0</v>
      </c>
    </row>
    <row r="71" spans="1:3" x14ac:dyDescent="0.25">
      <c r="A71" s="30" t="s">
        <v>61</v>
      </c>
      <c r="B71" s="21">
        <f>+SUM(B72:B74)</f>
        <v>0</v>
      </c>
      <c r="C71" s="21">
        <f>+SUM(C72:C74)</f>
        <v>0</v>
      </c>
    </row>
    <row r="72" spans="1:3" x14ac:dyDescent="0.25">
      <c r="A72" s="31" t="s">
        <v>62</v>
      </c>
      <c r="B72" s="20">
        <v>0</v>
      </c>
      <c r="C72" s="20">
        <v>0</v>
      </c>
    </row>
    <row r="73" spans="1:3" x14ac:dyDescent="0.25">
      <c r="A73" s="31" t="s">
        <v>63</v>
      </c>
      <c r="B73" s="20">
        <v>0</v>
      </c>
      <c r="C73" s="20">
        <v>0</v>
      </c>
    </row>
    <row r="74" spans="1:3" x14ac:dyDescent="0.25">
      <c r="A74" s="31" t="s">
        <v>64</v>
      </c>
      <c r="B74" s="20">
        <v>0</v>
      </c>
      <c r="C74" s="20">
        <v>0</v>
      </c>
    </row>
    <row r="75" spans="1:3" x14ac:dyDescent="0.25">
      <c r="A75" s="2" t="s">
        <v>67</v>
      </c>
      <c r="B75" s="32"/>
      <c r="C75" s="32"/>
    </row>
    <row r="76" spans="1:3" x14ac:dyDescent="0.25">
      <c r="A76" s="33"/>
      <c r="B76" s="21"/>
      <c r="C76" s="21"/>
    </row>
    <row r="77" spans="1:3" x14ac:dyDescent="0.25">
      <c r="A77" s="33"/>
      <c r="B77" s="21"/>
      <c r="C77" s="21"/>
    </row>
    <row r="78" spans="1:3" ht="27" x14ac:dyDescent="0.25">
      <c r="A78" s="37" t="s">
        <v>94</v>
      </c>
      <c r="B78" s="38"/>
      <c r="C78" s="38"/>
    </row>
    <row r="79" spans="1:3" ht="20.25" x14ac:dyDescent="0.25">
      <c r="A79" s="39" t="s">
        <v>95</v>
      </c>
      <c r="B79" s="40"/>
      <c r="C79" s="40"/>
    </row>
    <row r="80" spans="1:3" ht="18.75" x14ac:dyDescent="0.25">
      <c r="A80" s="41">
        <v>2021</v>
      </c>
      <c r="B80" s="42"/>
      <c r="C80" s="42"/>
    </row>
    <row r="81" spans="1:3" ht="15.75" x14ac:dyDescent="0.25">
      <c r="A81" s="43" t="s">
        <v>101</v>
      </c>
      <c r="B81" s="44"/>
      <c r="C81" s="44"/>
    </row>
    <row r="82" spans="1:3" ht="15.75" x14ac:dyDescent="0.25">
      <c r="A82" s="43" t="s">
        <v>76</v>
      </c>
      <c r="B82" s="44"/>
      <c r="C82" s="44"/>
    </row>
    <row r="84" spans="1:3" x14ac:dyDescent="0.25">
      <c r="A84" s="45" t="s">
        <v>66</v>
      </c>
      <c r="B84" s="46" t="s">
        <v>93</v>
      </c>
      <c r="C84" s="46" t="s">
        <v>92</v>
      </c>
    </row>
    <row r="85" spans="1:3" x14ac:dyDescent="0.25">
      <c r="A85" s="45"/>
      <c r="B85" s="47"/>
      <c r="C85" s="47"/>
    </row>
    <row r="86" spans="1:3" x14ac:dyDescent="0.25">
      <c r="A86" s="30" t="s">
        <v>68</v>
      </c>
      <c r="B86" s="21">
        <f>+SUM(B87:B88)</f>
        <v>0</v>
      </c>
      <c r="C86" s="21">
        <f>+SUM(C87:C88)</f>
        <v>0</v>
      </c>
    </row>
    <row r="87" spans="1:3" x14ac:dyDescent="0.25">
      <c r="A87" s="31" t="s">
        <v>69</v>
      </c>
      <c r="B87" s="20">
        <v>0</v>
      </c>
      <c r="C87" s="20">
        <v>0</v>
      </c>
    </row>
    <row r="88" spans="1:3" x14ac:dyDescent="0.25">
      <c r="A88" s="31" t="s">
        <v>70</v>
      </c>
      <c r="B88" s="20">
        <v>0</v>
      </c>
      <c r="C88" s="20">
        <v>0</v>
      </c>
    </row>
    <row r="89" spans="1:3" x14ac:dyDescent="0.25">
      <c r="A89" s="30" t="s">
        <v>71</v>
      </c>
      <c r="B89" s="21">
        <f>+SUM(B90:B91)</f>
        <v>0</v>
      </c>
      <c r="C89" s="21">
        <f>+SUM(C90:C91)</f>
        <v>0</v>
      </c>
    </row>
    <row r="90" spans="1:3" x14ac:dyDescent="0.25">
      <c r="A90" s="31" t="s">
        <v>72</v>
      </c>
      <c r="B90" s="20">
        <v>0</v>
      </c>
      <c r="C90" s="20">
        <v>0</v>
      </c>
    </row>
    <row r="91" spans="1:3" x14ac:dyDescent="0.25">
      <c r="A91" s="31" t="s">
        <v>73</v>
      </c>
      <c r="B91" s="20">
        <v>0</v>
      </c>
      <c r="C91" s="20">
        <v>0</v>
      </c>
    </row>
    <row r="92" spans="1:3" x14ac:dyDescent="0.25">
      <c r="A92" s="30" t="s">
        <v>74</v>
      </c>
      <c r="B92" s="21">
        <f>+B93</f>
        <v>0</v>
      </c>
      <c r="C92" s="21">
        <f>+C93</f>
        <v>0</v>
      </c>
    </row>
    <row r="93" spans="1:3" x14ac:dyDescent="0.25">
      <c r="A93" s="31" t="s">
        <v>75</v>
      </c>
      <c r="B93" s="20">
        <v>0</v>
      </c>
      <c r="C93" s="20">
        <v>0</v>
      </c>
    </row>
    <row r="94" spans="1:3" x14ac:dyDescent="0.25">
      <c r="A94" s="4" t="s">
        <v>65</v>
      </c>
      <c r="B94" s="5">
        <f>+B11+B17+B27+B37+B53+B63+B68+B71+B86+B89+B92</f>
        <v>332409944.95983207</v>
      </c>
      <c r="C94" s="5">
        <f>+C11+C17+C27+C37+C53+C63+C68+C71+C86+C89+C92</f>
        <v>338199735.40999997</v>
      </c>
    </row>
    <row r="95" spans="1:3" x14ac:dyDescent="0.25">
      <c r="A95" s="34" t="s">
        <v>96</v>
      </c>
    </row>
    <row r="96" spans="1:3" x14ac:dyDescent="0.25">
      <c r="A96" s="34" t="s">
        <v>102</v>
      </c>
      <c r="B96" s="23"/>
    </row>
    <row r="97" spans="1:12" x14ac:dyDescent="0.25">
      <c r="A97" s="35" t="s">
        <v>103</v>
      </c>
      <c r="B97" s="23"/>
    </row>
    <row r="100" spans="1:12" x14ac:dyDescent="0.25">
      <c r="D100" s="17"/>
      <c r="E100"/>
      <c r="F100"/>
      <c r="G100"/>
      <c r="H100"/>
      <c r="I100"/>
      <c r="J100"/>
      <c r="L100"/>
    </row>
    <row r="101" spans="1:12" x14ac:dyDescent="0.25">
      <c r="A101" s="16" t="s">
        <v>104</v>
      </c>
      <c r="B101" s="36" t="s">
        <v>98</v>
      </c>
    </row>
  </sheetData>
  <mergeCells count="16">
    <mergeCell ref="A84:A85"/>
    <mergeCell ref="B84:B85"/>
    <mergeCell ref="C84:C85"/>
    <mergeCell ref="A2:C2"/>
    <mergeCell ref="A3:C3"/>
    <mergeCell ref="A4:C4"/>
    <mergeCell ref="A5:C5"/>
    <mergeCell ref="A6:C6"/>
    <mergeCell ref="A8:A9"/>
    <mergeCell ref="B8:B9"/>
    <mergeCell ref="C8:C9"/>
    <mergeCell ref="A78:C78"/>
    <mergeCell ref="A79:C79"/>
    <mergeCell ref="A80:C80"/>
    <mergeCell ref="A81:C81"/>
    <mergeCell ref="A82:C82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12:C16 B18:C26 B28:C36 B38:C38 B54:C7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opLeftCell="A91" zoomScale="80" zoomScaleNormal="80" workbookViewId="0">
      <selection activeCell="A110" sqref="A110"/>
    </sheetView>
  </sheetViews>
  <sheetFormatPr baseColWidth="10" defaultColWidth="11.42578125" defaultRowHeight="15" x14ac:dyDescent="0.25"/>
  <cols>
    <col min="1" max="1" width="89.28515625" style="1" customWidth="1"/>
    <col min="2" max="2" width="17.5703125" style="1" customWidth="1"/>
    <col min="3" max="3" width="16.7109375" style="1" customWidth="1"/>
    <col min="4" max="10" width="15.140625" style="1" bestFit="1" customWidth="1"/>
    <col min="11" max="14" width="15.5703125" style="1" bestFit="1" customWidth="1"/>
    <col min="15" max="15" width="10.42578125" style="1" bestFit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52" t="s">
        <v>94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21" customHeight="1" x14ac:dyDescent="0.25">
      <c r="A3" s="54" t="s">
        <v>95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7" ht="18.75" x14ac:dyDescent="0.25">
      <c r="A4" s="56">
        <v>2021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 ht="15.75" customHeight="1" x14ac:dyDescent="0.25">
      <c r="A5" s="43" t="s">
        <v>91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7" ht="15.75" customHeight="1" x14ac:dyDescent="0.25">
      <c r="A6" s="48" t="s">
        <v>76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7" ht="25.5" customHeight="1" x14ac:dyDescent="0.25">
      <c r="A7" s="45" t="s">
        <v>66</v>
      </c>
      <c r="B7" s="46" t="s">
        <v>93</v>
      </c>
      <c r="C7" s="46" t="s">
        <v>92</v>
      </c>
      <c r="D7" s="49" t="s">
        <v>90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17" x14ac:dyDescent="0.25">
      <c r="A8" s="45"/>
      <c r="B8" s="47"/>
      <c r="C8" s="47"/>
      <c r="D8" s="6" t="s">
        <v>78</v>
      </c>
      <c r="E8" s="6" t="s">
        <v>79</v>
      </c>
      <c r="F8" s="6" t="s">
        <v>80</v>
      </c>
      <c r="G8" s="6" t="s">
        <v>81</v>
      </c>
      <c r="H8" s="7" t="s">
        <v>82</v>
      </c>
      <c r="I8" s="6" t="s">
        <v>83</v>
      </c>
      <c r="J8" s="7" t="s">
        <v>84</v>
      </c>
      <c r="K8" s="6" t="s">
        <v>85</v>
      </c>
      <c r="L8" s="6" t="s">
        <v>86</v>
      </c>
      <c r="M8" s="6" t="s">
        <v>87</v>
      </c>
      <c r="N8" s="6" t="s">
        <v>88</v>
      </c>
      <c r="O8" s="7" t="s">
        <v>89</v>
      </c>
      <c r="P8" s="6" t="s">
        <v>77</v>
      </c>
    </row>
    <row r="9" spans="1:17" x14ac:dyDescent="0.25">
      <c r="A9" s="2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s="10" customFormat="1" x14ac:dyDescent="0.25">
      <c r="A10" s="9" t="s">
        <v>1</v>
      </c>
      <c r="B10" s="12">
        <f>+SUM(B11:B15)</f>
        <v>229305114.05483201</v>
      </c>
      <c r="C10" s="12">
        <f t="shared" ref="C10" si="0">+SUM(C11:C15)</f>
        <v>230660314.05000001</v>
      </c>
      <c r="D10" s="12">
        <f t="shared" ref="D10" si="1">+SUM(D11:D15)</f>
        <v>16960136.5</v>
      </c>
      <c r="E10" s="12">
        <f t="shared" ref="E10" si="2">+SUM(E11:E15)</f>
        <v>13483137.57</v>
      </c>
      <c r="F10" s="12">
        <f t="shared" ref="F10" si="3">+SUM(F11:F15)</f>
        <v>13549077.720000001</v>
      </c>
      <c r="G10" s="12">
        <f t="shared" ref="G10" si="4">+SUM(G11:G15)</f>
        <v>13364444.49</v>
      </c>
      <c r="H10" s="12">
        <f t="shared" ref="H10" si="5">+SUM(H11:H15)</f>
        <v>20252572.649999999</v>
      </c>
      <c r="I10" s="12">
        <f t="shared" ref="I10" si="6">+SUM(I11:I15)</f>
        <v>14147161.720000001</v>
      </c>
      <c r="J10" s="12">
        <f t="shared" ref="J10" si="7">+SUM(J11:J15)</f>
        <v>14533062.619999999</v>
      </c>
      <c r="K10" s="12">
        <f t="shared" ref="K10" si="8">+SUM(K11:K15)</f>
        <v>19512522.07</v>
      </c>
      <c r="L10" s="12">
        <f t="shared" ref="L10" si="9">+SUM(L11:L15)</f>
        <v>15513090.82</v>
      </c>
      <c r="M10" s="12">
        <f t="shared" ref="M10" si="10">+SUM(M11:M15)</f>
        <v>15816094.629999999</v>
      </c>
      <c r="N10" s="12">
        <f t="shared" ref="N10" si="11">+SUM(N11:N15)</f>
        <v>16985881.77</v>
      </c>
      <c r="O10" s="12">
        <f t="shared" ref="O10" si="12">+SUM(O11:O15)</f>
        <v>0</v>
      </c>
      <c r="P10" s="12">
        <f>+SUM(P11:P15)</f>
        <v>174117182.56</v>
      </c>
      <c r="Q10" s="22"/>
    </row>
    <row r="11" spans="1:17" s="10" customFormat="1" x14ac:dyDescent="0.25">
      <c r="A11" s="11" t="s">
        <v>2</v>
      </c>
      <c r="B11" s="13">
        <v>139489940.21000001</v>
      </c>
      <c r="C11" s="13">
        <v>153551863.69</v>
      </c>
      <c r="D11" s="13">
        <v>10090094.74</v>
      </c>
      <c r="E11" s="13">
        <v>9847840.25</v>
      </c>
      <c r="F11" s="13">
        <v>10137574.09</v>
      </c>
      <c r="G11" s="13">
        <v>10047499.699999999</v>
      </c>
      <c r="H11" s="13">
        <v>11046812.949999999</v>
      </c>
      <c r="I11" s="13">
        <v>11101786.91</v>
      </c>
      <c r="J11" s="13">
        <v>10894319.119999999</v>
      </c>
      <c r="K11" s="13">
        <v>11242618.41</v>
      </c>
      <c r="L11" s="13">
        <v>11991096.41</v>
      </c>
      <c r="M11" s="13">
        <v>12099147.799999999</v>
      </c>
      <c r="N11" s="13">
        <v>13345902.600000001</v>
      </c>
      <c r="O11" s="13">
        <v>0</v>
      </c>
      <c r="P11" s="13">
        <f>+SUM(D11:O11)</f>
        <v>121844692.97999999</v>
      </c>
    </row>
    <row r="12" spans="1:17" s="10" customFormat="1" x14ac:dyDescent="0.25">
      <c r="A12" s="11" t="s">
        <v>3</v>
      </c>
      <c r="B12" s="13">
        <v>29891066.835000001</v>
      </c>
      <c r="C12" s="13">
        <v>36458988.93</v>
      </c>
      <c r="D12" s="13">
        <v>798092.93</v>
      </c>
      <c r="E12" s="13">
        <v>827471.47000000009</v>
      </c>
      <c r="F12" s="13">
        <v>882020.8</v>
      </c>
      <c r="G12" s="13">
        <v>864352.8</v>
      </c>
      <c r="H12" s="13">
        <v>7115626.2799999993</v>
      </c>
      <c r="I12" s="13">
        <v>872254.8</v>
      </c>
      <c r="J12" s="13">
        <v>973502</v>
      </c>
      <c r="K12" s="13">
        <v>6010694.79</v>
      </c>
      <c r="L12" s="13">
        <v>1304690.67</v>
      </c>
      <c r="M12" s="13">
        <v>1261715.29</v>
      </c>
      <c r="N12" s="13">
        <v>1243636.94</v>
      </c>
      <c r="O12" s="13">
        <v>0</v>
      </c>
      <c r="P12" s="13">
        <f t="shared" ref="P12:P15" si="13">+SUM(D12:O12)</f>
        <v>22154058.77</v>
      </c>
    </row>
    <row r="13" spans="1:17" s="10" customFormat="1" x14ac:dyDescent="0.25">
      <c r="A13" s="11" t="s">
        <v>4</v>
      </c>
      <c r="B13" s="13">
        <v>17928961.600000001</v>
      </c>
      <c r="C13" s="13">
        <v>17928961.600000001</v>
      </c>
      <c r="D13" s="13">
        <v>1343043.8</v>
      </c>
      <c r="E13" s="13">
        <v>1499432.6</v>
      </c>
      <c r="F13" s="13">
        <v>1194898.6000000001</v>
      </c>
      <c r="G13" s="13">
        <v>1099898.6000000001</v>
      </c>
      <c r="H13" s="13">
        <v>699898.6</v>
      </c>
      <c r="I13" s="13">
        <v>800000</v>
      </c>
      <c r="J13" s="13">
        <v>1300000</v>
      </c>
      <c r="K13" s="13">
        <v>850000</v>
      </c>
      <c r="L13" s="13">
        <v>800000</v>
      </c>
      <c r="M13" s="13">
        <v>900000</v>
      </c>
      <c r="N13" s="13">
        <v>850000</v>
      </c>
      <c r="O13" s="13">
        <v>0</v>
      </c>
      <c r="P13" s="13">
        <f t="shared" si="13"/>
        <v>11337172.199999999</v>
      </c>
    </row>
    <row r="14" spans="1:17" s="10" customFormat="1" x14ac:dyDescent="0.25">
      <c r="A14" s="11" t="s">
        <v>5</v>
      </c>
      <c r="B14" s="13">
        <v>24917506.626500003</v>
      </c>
      <c r="C14" s="13">
        <v>5642861.0499999998</v>
      </c>
      <c r="D14" s="13">
        <v>3432659.58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13"/>
        <v>3432659.58</v>
      </c>
    </row>
    <row r="15" spans="1:17" s="10" customFormat="1" x14ac:dyDescent="0.25">
      <c r="A15" s="11" t="s">
        <v>6</v>
      </c>
      <c r="B15" s="13">
        <v>17077638.783332001</v>
      </c>
      <c r="C15" s="13">
        <v>17077638.780000001</v>
      </c>
      <c r="D15" s="13">
        <v>1296245.4499999997</v>
      </c>
      <c r="E15" s="13">
        <v>1308393.25</v>
      </c>
      <c r="F15" s="13">
        <v>1334584.2299999997</v>
      </c>
      <c r="G15" s="13">
        <v>1352693.3900000001</v>
      </c>
      <c r="H15" s="13">
        <v>1390234.82</v>
      </c>
      <c r="I15" s="13">
        <v>1373120.0099999998</v>
      </c>
      <c r="J15" s="13">
        <v>1365241.5</v>
      </c>
      <c r="K15" s="13">
        <v>1409208.8699999999</v>
      </c>
      <c r="L15" s="13">
        <v>1417303.7400000002</v>
      </c>
      <c r="M15" s="13">
        <v>1555231.5399999998</v>
      </c>
      <c r="N15" s="13">
        <v>1546342.23</v>
      </c>
      <c r="O15" s="13">
        <v>0</v>
      </c>
      <c r="P15" s="13">
        <f t="shared" si="13"/>
        <v>15348599.029999999</v>
      </c>
    </row>
    <row r="16" spans="1:17" s="10" customFormat="1" x14ac:dyDescent="0.25">
      <c r="A16" s="9" t="s">
        <v>7</v>
      </c>
      <c r="B16" s="12">
        <f>+SUM(B17:B25)</f>
        <v>58761126.25</v>
      </c>
      <c r="C16" s="12">
        <f t="shared" ref="C16" si="14">+SUM(C17:C25)</f>
        <v>59010361.900000006</v>
      </c>
      <c r="D16" s="12">
        <f t="shared" ref="D16" si="15">+SUM(D17:D25)</f>
        <v>2145547.5</v>
      </c>
      <c r="E16" s="12">
        <f t="shared" ref="E16" si="16">+SUM(E17:E25)</f>
        <v>2059450.63</v>
      </c>
      <c r="F16" s="12">
        <f t="shared" ref="F16" si="17">+SUM(F17:F25)</f>
        <v>3092275.7700000005</v>
      </c>
      <c r="G16" s="12">
        <f t="shared" ref="G16" si="18">+SUM(G17:G25)</f>
        <v>3360953.94</v>
      </c>
      <c r="H16" s="12">
        <f t="shared" ref="H16" si="19">+SUM(H17:H25)</f>
        <v>2844225.08</v>
      </c>
      <c r="I16" s="12">
        <f t="shared" ref="I16" si="20">+SUM(I17:I25)</f>
        <v>3089259.4299999997</v>
      </c>
      <c r="J16" s="12">
        <f t="shared" ref="J16" si="21">+SUM(J17:J25)</f>
        <v>2593674.75</v>
      </c>
      <c r="K16" s="12">
        <f t="shared" ref="K16" si="22">+SUM(K17:K25)</f>
        <v>3774215.2700000005</v>
      </c>
      <c r="L16" s="12">
        <f t="shared" ref="L16" si="23">+SUM(L17:L25)</f>
        <v>3040524.69</v>
      </c>
      <c r="M16" s="12">
        <f t="shared" ref="M16" si="24">+SUM(M17:M25)</f>
        <v>3903815.6799999997</v>
      </c>
      <c r="N16" s="12">
        <f t="shared" ref="N16" si="25">+SUM(N17:N25)</f>
        <v>4166604.7300000004</v>
      </c>
      <c r="O16" s="12">
        <f t="shared" ref="O16" si="26">+SUM(O17:O25)</f>
        <v>0</v>
      </c>
      <c r="P16" s="12">
        <f>+SUM(P17:P25)</f>
        <v>34070547.469999999</v>
      </c>
      <c r="Q16" s="22"/>
    </row>
    <row r="17" spans="1:17" s="10" customFormat="1" x14ac:dyDescent="0.25">
      <c r="A17" s="11" t="s">
        <v>8</v>
      </c>
      <c r="B17" s="13">
        <v>6587153.8799999999</v>
      </c>
      <c r="C17" s="13">
        <v>6947153.8799999999</v>
      </c>
      <c r="D17" s="13">
        <v>807093.27</v>
      </c>
      <c r="E17" s="13">
        <v>379114.81</v>
      </c>
      <c r="F17" s="13">
        <v>604271.53</v>
      </c>
      <c r="G17" s="13">
        <v>592393.75</v>
      </c>
      <c r="H17" s="13">
        <v>507131.70999999996</v>
      </c>
      <c r="I17" s="13">
        <v>559043.89</v>
      </c>
      <c r="J17" s="13">
        <v>526588.22</v>
      </c>
      <c r="K17" s="13">
        <v>606536.31000000006</v>
      </c>
      <c r="L17" s="13">
        <v>361832.65</v>
      </c>
      <c r="M17" s="13">
        <v>534080.96</v>
      </c>
      <c r="N17" s="13">
        <v>502109.07999999996</v>
      </c>
      <c r="O17" s="13">
        <v>0</v>
      </c>
      <c r="P17" s="13">
        <f t="shared" ref="P17:P25" si="27">+SUM(D17:O17)</f>
        <v>5980196.1800000006</v>
      </c>
    </row>
    <row r="18" spans="1:17" s="10" customFormat="1" x14ac:dyDescent="0.25">
      <c r="A18" s="11" t="s">
        <v>9</v>
      </c>
      <c r="B18" s="13">
        <v>7060000</v>
      </c>
      <c r="C18" s="13">
        <v>2967210.34</v>
      </c>
      <c r="D18" s="13">
        <v>0</v>
      </c>
      <c r="E18" s="13">
        <v>0</v>
      </c>
      <c r="F18" s="13">
        <v>0</v>
      </c>
      <c r="G18" s="13">
        <v>0</v>
      </c>
      <c r="H18" s="13">
        <v>106200</v>
      </c>
      <c r="I18" s="13">
        <v>35400</v>
      </c>
      <c r="J18" s="13">
        <v>46020</v>
      </c>
      <c r="K18" s="13">
        <v>35400</v>
      </c>
      <c r="L18" s="13">
        <v>35400</v>
      </c>
      <c r="M18" s="13">
        <v>610693.18999999994</v>
      </c>
      <c r="N18" s="13">
        <v>35400</v>
      </c>
      <c r="O18" s="13">
        <v>0</v>
      </c>
      <c r="P18" s="13">
        <f t="shared" si="27"/>
        <v>904513.19</v>
      </c>
    </row>
    <row r="19" spans="1:17" s="10" customFormat="1" x14ac:dyDescent="0.25">
      <c r="A19" s="11" t="s">
        <v>10</v>
      </c>
      <c r="B19" s="13">
        <v>8925813.7400000002</v>
      </c>
      <c r="C19" s="13">
        <v>8925813.7400000002</v>
      </c>
      <c r="D19" s="13">
        <v>49500</v>
      </c>
      <c r="E19" s="13">
        <v>30200</v>
      </c>
      <c r="F19" s="13">
        <v>230700</v>
      </c>
      <c r="G19" s="13">
        <v>252945</v>
      </c>
      <c r="H19" s="13">
        <v>855600</v>
      </c>
      <c r="I19" s="13">
        <v>89357.5</v>
      </c>
      <c r="J19" s="13">
        <v>60230</v>
      </c>
      <c r="K19" s="13">
        <v>246260</v>
      </c>
      <c r="L19" s="13">
        <v>85137.5</v>
      </c>
      <c r="M19" s="13">
        <v>239235</v>
      </c>
      <c r="N19" s="13">
        <v>1972477.5</v>
      </c>
      <c r="O19" s="13">
        <v>0</v>
      </c>
      <c r="P19" s="13">
        <f t="shared" si="27"/>
        <v>4111642.5</v>
      </c>
    </row>
    <row r="20" spans="1:17" s="10" customFormat="1" x14ac:dyDescent="0.25">
      <c r="A20" s="11" t="s">
        <v>11</v>
      </c>
      <c r="B20" s="13">
        <v>4244500</v>
      </c>
      <c r="C20" s="13">
        <v>4289500</v>
      </c>
      <c r="D20" s="13">
        <v>62600</v>
      </c>
      <c r="E20" s="13">
        <v>30940</v>
      </c>
      <c r="F20" s="13">
        <v>186154.8</v>
      </c>
      <c r="G20" s="13">
        <v>126576.05</v>
      </c>
      <c r="H20" s="13">
        <v>313809</v>
      </c>
      <c r="I20" s="13">
        <v>227718</v>
      </c>
      <c r="J20" s="13">
        <v>43065</v>
      </c>
      <c r="K20" s="13">
        <v>76775</v>
      </c>
      <c r="L20" s="13">
        <v>164384.34</v>
      </c>
      <c r="M20" s="13">
        <v>131350</v>
      </c>
      <c r="N20" s="13">
        <v>58830</v>
      </c>
      <c r="O20" s="13">
        <v>0</v>
      </c>
      <c r="P20" s="13">
        <f t="shared" si="27"/>
        <v>1422202.1900000002</v>
      </c>
    </row>
    <row r="21" spans="1:17" s="10" customFormat="1" x14ac:dyDescent="0.25">
      <c r="A21" s="11" t="s">
        <v>12</v>
      </c>
      <c r="B21" s="13">
        <v>3500611</v>
      </c>
      <c r="C21" s="13">
        <v>4650611</v>
      </c>
      <c r="D21" s="13">
        <v>0</v>
      </c>
      <c r="E21" s="13">
        <v>0</v>
      </c>
      <c r="F21" s="13">
        <v>0</v>
      </c>
      <c r="G21" s="13">
        <v>745316.91</v>
      </c>
      <c r="H21" s="13">
        <v>0</v>
      </c>
      <c r="I21" s="13">
        <v>166878.76999999999</v>
      </c>
      <c r="J21" s="13">
        <v>93339.37</v>
      </c>
      <c r="K21" s="13">
        <v>395596.32</v>
      </c>
      <c r="L21" s="13">
        <v>583550.88</v>
      </c>
      <c r="M21" s="13">
        <v>129400.5</v>
      </c>
      <c r="N21" s="13">
        <v>41808.910000000003</v>
      </c>
      <c r="O21" s="13">
        <v>0</v>
      </c>
      <c r="P21" s="13">
        <f t="shared" si="27"/>
        <v>2155891.66</v>
      </c>
    </row>
    <row r="22" spans="1:17" s="10" customFormat="1" x14ac:dyDescent="0.25">
      <c r="A22" s="11" t="s">
        <v>13</v>
      </c>
      <c r="B22" s="13">
        <v>6520434.6699999999</v>
      </c>
      <c r="C22" s="13">
        <v>6520434.6699999999</v>
      </c>
      <c r="D22" s="13">
        <v>258015.51</v>
      </c>
      <c r="E22" s="13">
        <v>573398.55000000005</v>
      </c>
      <c r="F22" s="13">
        <v>519960.12</v>
      </c>
      <c r="G22" s="13">
        <v>501668.86</v>
      </c>
      <c r="H22" s="13">
        <v>543063.90999999992</v>
      </c>
      <c r="I22" s="13">
        <v>504413.06000000006</v>
      </c>
      <c r="J22" s="13">
        <v>296246.2</v>
      </c>
      <c r="K22" s="13">
        <v>304787.05</v>
      </c>
      <c r="L22" s="13">
        <v>298577.7</v>
      </c>
      <c r="M22" s="13">
        <v>698004.4</v>
      </c>
      <c r="N22" s="13">
        <v>292539.28999999998</v>
      </c>
      <c r="O22" s="13">
        <v>0</v>
      </c>
      <c r="P22" s="13">
        <f t="shared" si="27"/>
        <v>4790674.6500000004</v>
      </c>
    </row>
    <row r="23" spans="1:17" s="10" customFormat="1" x14ac:dyDescent="0.25">
      <c r="A23" s="11" t="s">
        <v>14</v>
      </c>
      <c r="B23" s="13">
        <v>1918101.18</v>
      </c>
      <c r="C23" s="13">
        <v>3281797.8499999996</v>
      </c>
      <c r="D23" s="13">
        <v>159454.54</v>
      </c>
      <c r="E23" s="13">
        <v>251577.87</v>
      </c>
      <c r="F23" s="13">
        <v>245686.52</v>
      </c>
      <c r="G23" s="13">
        <v>104772.15</v>
      </c>
      <c r="H23" s="13">
        <v>62196.829999999994</v>
      </c>
      <c r="I23" s="13">
        <v>210091.31</v>
      </c>
      <c r="J23" s="13">
        <v>80160</v>
      </c>
      <c r="K23" s="13">
        <v>164259.15000000002</v>
      </c>
      <c r="L23" s="13">
        <v>443693.03</v>
      </c>
      <c r="M23" s="13">
        <v>304647.44</v>
      </c>
      <c r="N23" s="13">
        <v>171704.45</v>
      </c>
      <c r="O23" s="13">
        <v>0</v>
      </c>
      <c r="P23" s="13">
        <f t="shared" si="27"/>
        <v>2198243.29</v>
      </c>
    </row>
    <row r="24" spans="1:17" s="10" customFormat="1" x14ac:dyDescent="0.25">
      <c r="A24" s="11" t="s">
        <v>15</v>
      </c>
      <c r="B24" s="13">
        <v>10646511.779999999</v>
      </c>
      <c r="C24" s="13">
        <v>11346511.779999999</v>
      </c>
      <c r="D24" s="13">
        <v>441627.41000000003</v>
      </c>
      <c r="E24" s="13">
        <v>134188.63</v>
      </c>
      <c r="F24" s="13">
        <v>318182.39</v>
      </c>
      <c r="G24" s="13">
        <v>240665.04</v>
      </c>
      <c r="H24" s="13">
        <v>192985.59</v>
      </c>
      <c r="I24" s="13">
        <v>296183.12</v>
      </c>
      <c r="J24" s="13">
        <v>251332.57</v>
      </c>
      <c r="K24" s="13">
        <v>1196190.4100000001</v>
      </c>
      <c r="L24" s="13">
        <v>185143.86</v>
      </c>
      <c r="M24" s="13">
        <v>364270.52</v>
      </c>
      <c r="N24" s="13">
        <v>233771.11000000002</v>
      </c>
      <c r="O24" s="13">
        <v>0</v>
      </c>
      <c r="P24" s="13">
        <f t="shared" si="27"/>
        <v>3854540.65</v>
      </c>
    </row>
    <row r="25" spans="1:17" s="10" customFormat="1" x14ac:dyDescent="0.25">
      <c r="A25" s="11" t="s">
        <v>16</v>
      </c>
      <c r="B25" s="13">
        <v>9358000</v>
      </c>
      <c r="C25" s="13">
        <v>10081328.640000001</v>
      </c>
      <c r="D25" s="13">
        <v>367256.77</v>
      </c>
      <c r="E25" s="13">
        <v>660030.77</v>
      </c>
      <c r="F25" s="13">
        <v>987320.41</v>
      </c>
      <c r="G25" s="13">
        <v>796616.18</v>
      </c>
      <c r="H25" s="13">
        <v>263238.04000000004</v>
      </c>
      <c r="I25" s="13">
        <v>1000173.7799999999</v>
      </c>
      <c r="J25" s="13">
        <v>1196693.3900000001</v>
      </c>
      <c r="K25" s="13">
        <v>748411.03</v>
      </c>
      <c r="L25" s="13">
        <v>882804.73</v>
      </c>
      <c r="M25" s="13">
        <v>892133.66999999993</v>
      </c>
      <c r="N25" s="13">
        <v>857964.39</v>
      </c>
      <c r="O25" s="13">
        <v>0</v>
      </c>
      <c r="P25" s="13">
        <f t="shared" si="27"/>
        <v>8652643.1600000001</v>
      </c>
    </row>
    <row r="26" spans="1:17" s="10" customFormat="1" x14ac:dyDescent="0.25">
      <c r="A26" s="9" t="s">
        <v>17</v>
      </c>
      <c r="B26" s="12">
        <f>+SUM(B27:B35)</f>
        <v>24416258.720000003</v>
      </c>
      <c r="C26" s="12">
        <f t="shared" ref="C26" si="28">+SUM(C27:C35)</f>
        <v>21215823.07</v>
      </c>
      <c r="D26" s="12">
        <f t="shared" ref="D26" si="29">+SUM(D27:D35)</f>
        <v>576418.55999999994</v>
      </c>
      <c r="E26" s="12">
        <f t="shared" ref="E26" si="30">+SUM(E27:E35)</f>
        <v>291911.52</v>
      </c>
      <c r="F26" s="12">
        <f t="shared" ref="F26" si="31">+SUM(F27:F35)</f>
        <v>1461229.84</v>
      </c>
      <c r="G26" s="12">
        <f t="shared" ref="G26" si="32">+SUM(G27:G35)</f>
        <v>1392059.13</v>
      </c>
      <c r="H26" s="12">
        <f t="shared" ref="H26" si="33">+SUM(H27:H35)</f>
        <v>981564.32000000007</v>
      </c>
      <c r="I26" s="12">
        <f t="shared" ref="I26" si="34">+SUM(I27:I35)</f>
        <v>1317918.9899999998</v>
      </c>
      <c r="J26" s="12">
        <f t="shared" ref="J26" si="35">+SUM(J27:J35)</f>
        <v>1187982.23</v>
      </c>
      <c r="K26" s="12">
        <f t="shared" ref="K26" si="36">+SUM(K27:K35)</f>
        <v>1162707.6299999999</v>
      </c>
      <c r="L26" s="12">
        <f t="shared" ref="L26" si="37">+SUM(L27:L35)</f>
        <v>1199539.26</v>
      </c>
      <c r="M26" s="12">
        <f t="shared" ref="M26" si="38">+SUM(M27:M35)</f>
        <v>1561557.2</v>
      </c>
      <c r="N26" s="12">
        <f t="shared" ref="N26" si="39">+SUM(N27:N35)</f>
        <v>1284366.72</v>
      </c>
      <c r="O26" s="12">
        <f t="shared" ref="O26" si="40">+SUM(O27:O35)</f>
        <v>0</v>
      </c>
      <c r="P26" s="12">
        <f>+SUM(P27:P35)</f>
        <v>12417255.4</v>
      </c>
      <c r="Q26" s="22"/>
    </row>
    <row r="27" spans="1:17" s="10" customFormat="1" x14ac:dyDescent="0.25">
      <c r="A27" s="11" t="s">
        <v>18</v>
      </c>
      <c r="B27" s="13">
        <v>7033905.8399999999</v>
      </c>
      <c r="C27" s="13">
        <v>1995680.5300000003</v>
      </c>
      <c r="D27" s="13">
        <v>23524.54</v>
      </c>
      <c r="E27" s="13">
        <v>30588.16</v>
      </c>
      <c r="F27" s="13">
        <v>61969.96</v>
      </c>
      <c r="G27" s="13">
        <v>81243.320000000007</v>
      </c>
      <c r="H27" s="13">
        <v>26302.240000000002</v>
      </c>
      <c r="I27" s="13">
        <v>26781.88</v>
      </c>
      <c r="J27" s="13">
        <v>54901.59</v>
      </c>
      <c r="K27" s="13">
        <v>45041.09</v>
      </c>
      <c r="L27" s="13">
        <v>112842.68</v>
      </c>
      <c r="M27" s="13">
        <v>64765.19</v>
      </c>
      <c r="N27" s="13">
        <v>125151.83</v>
      </c>
      <c r="O27" s="13">
        <v>0</v>
      </c>
      <c r="P27" s="13">
        <f t="shared" ref="P27:P35" si="41">+SUM(D27:O27)</f>
        <v>653112.48</v>
      </c>
    </row>
    <row r="28" spans="1:17" s="10" customFormat="1" x14ac:dyDescent="0.25">
      <c r="A28" s="11" t="s">
        <v>19</v>
      </c>
      <c r="B28" s="13">
        <v>1947788</v>
      </c>
      <c r="C28" s="13">
        <v>1947788</v>
      </c>
      <c r="D28" s="13">
        <v>3390</v>
      </c>
      <c r="E28" s="13">
        <v>8300</v>
      </c>
      <c r="F28" s="13">
        <v>48963</v>
      </c>
      <c r="G28" s="13">
        <v>39566.699999999997</v>
      </c>
      <c r="H28" s="13">
        <v>164959.52000000002</v>
      </c>
      <c r="I28" s="13">
        <v>65948.81</v>
      </c>
      <c r="J28" s="13">
        <v>10723.1</v>
      </c>
      <c r="K28" s="13">
        <v>219912.5</v>
      </c>
      <c r="L28" s="13">
        <v>143929.74</v>
      </c>
      <c r="M28" s="13">
        <v>43651.96</v>
      </c>
      <c r="N28" s="13">
        <v>25296.86</v>
      </c>
      <c r="O28" s="13">
        <v>0</v>
      </c>
      <c r="P28" s="13">
        <f t="shared" si="41"/>
        <v>774642.19</v>
      </c>
    </row>
    <row r="29" spans="1:17" s="10" customFormat="1" x14ac:dyDescent="0.25">
      <c r="A29" s="11" t="s">
        <v>20</v>
      </c>
      <c r="B29" s="13">
        <v>2811322</v>
      </c>
      <c r="C29" s="13">
        <v>2901322</v>
      </c>
      <c r="D29" s="13">
        <v>59100.299999999996</v>
      </c>
      <c r="E29" s="13">
        <v>34960.68</v>
      </c>
      <c r="F29" s="13">
        <v>169825.2</v>
      </c>
      <c r="G29" s="13">
        <v>222307.75</v>
      </c>
      <c r="H29" s="13">
        <v>91265</v>
      </c>
      <c r="I29" s="13">
        <v>186803.62</v>
      </c>
      <c r="J29" s="13">
        <v>56850.04</v>
      </c>
      <c r="K29" s="13">
        <v>51419.7</v>
      </c>
      <c r="L29" s="13">
        <v>121047.02</v>
      </c>
      <c r="M29" s="13">
        <v>155936.82999999999</v>
      </c>
      <c r="N29" s="13">
        <v>142941.22999999998</v>
      </c>
      <c r="O29" s="13">
        <v>0</v>
      </c>
      <c r="P29" s="13">
        <f t="shared" si="41"/>
        <v>1292457.3699999999</v>
      </c>
    </row>
    <row r="30" spans="1:17" s="10" customFormat="1" x14ac:dyDescent="0.25">
      <c r="A30" s="11" t="s">
        <v>21</v>
      </c>
      <c r="B30" s="13">
        <v>237982.89</v>
      </c>
      <c r="C30" s="13">
        <v>237982.89</v>
      </c>
      <c r="D30" s="13">
        <v>744</v>
      </c>
      <c r="E30" s="13">
        <v>1560</v>
      </c>
      <c r="F30" s="13">
        <v>0</v>
      </c>
      <c r="G30" s="13">
        <v>42333.99</v>
      </c>
      <c r="H30" s="13">
        <v>51348.37</v>
      </c>
      <c r="I30" s="13">
        <v>24630.93</v>
      </c>
      <c r="J30" s="13">
        <v>0</v>
      </c>
      <c r="K30" s="13">
        <v>11425</v>
      </c>
      <c r="L30" s="13">
        <v>0</v>
      </c>
      <c r="M30" s="13">
        <v>0</v>
      </c>
      <c r="N30" s="13">
        <v>0</v>
      </c>
      <c r="O30" s="13">
        <v>0</v>
      </c>
      <c r="P30" s="13">
        <f t="shared" si="41"/>
        <v>132042.29</v>
      </c>
    </row>
    <row r="31" spans="1:17" s="10" customFormat="1" x14ac:dyDescent="0.25">
      <c r="A31" s="11" t="s">
        <v>22</v>
      </c>
      <c r="B31" s="13">
        <v>576566.66999999993</v>
      </c>
      <c r="C31" s="13">
        <v>776566.66999999993</v>
      </c>
      <c r="D31" s="13">
        <v>67368.56</v>
      </c>
      <c r="E31" s="13">
        <v>10977.86</v>
      </c>
      <c r="F31" s="13">
        <v>90251.209999999992</v>
      </c>
      <c r="G31" s="13">
        <v>64924.51</v>
      </c>
      <c r="H31" s="13">
        <v>9733.01</v>
      </c>
      <c r="I31" s="13">
        <v>36471.800000000003</v>
      </c>
      <c r="J31" s="13">
        <v>197296.58000000002</v>
      </c>
      <c r="K31" s="13">
        <v>12056.09</v>
      </c>
      <c r="L31" s="13">
        <v>46337.630000000005</v>
      </c>
      <c r="M31" s="13">
        <v>154243.56999999998</v>
      </c>
      <c r="N31" s="13">
        <v>144883.52000000002</v>
      </c>
      <c r="O31" s="13">
        <v>0</v>
      </c>
      <c r="P31" s="13">
        <f t="shared" si="41"/>
        <v>834544.34</v>
      </c>
    </row>
    <row r="32" spans="1:17" s="10" customFormat="1" x14ac:dyDescent="0.25">
      <c r="A32" s="11" t="s">
        <v>23</v>
      </c>
      <c r="B32" s="13">
        <v>270000</v>
      </c>
      <c r="C32" s="13">
        <v>270000</v>
      </c>
      <c r="D32" s="13">
        <v>2316</v>
      </c>
      <c r="E32" s="13">
        <v>2179.16</v>
      </c>
      <c r="F32" s="13">
        <v>1234.1599999999999</v>
      </c>
      <c r="G32" s="13">
        <v>0</v>
      </c>
      <c r="H32" s="13">
        <v>1613</v>
      </c>
      <c r="I32" s="13">
        <v>1370</v>
      </c>
      <c r="J32" s="13">
        <v>18017.310000000001</v>
      </c>
      <c r="K32" s="13">
        <v>2183.65</v>
      </c>
      <c r="L32" s="13">
        <v>86409.42</v>
      </c>
      <c r="M32" s="13">
        <v>49873.68</v>
      </c>
      <c r="N32" s="13">
        <v>6908.01</v>
      </c>
      <c r="O32" s="13">
        <v>0</v>
      </c>
      <c r="P32" s="13">
        <f t="shared" si="41"/>
        <v>172104.39</v>
      </c>
    </row>
    <row r="33" spans="1:17" s="10" customFormat="1" x14ac:dyDescent="0.25">
      <c r="A33" s="11" t="s">
        <v>24</v>
      </c>
      <c r="B33" s="13">
        <v>9209977.8800000008</v>
      </c>
      <c r="C33" s="13">
        <v>9459977.8800000008</v>
      </c>
      <c r="D33" s="13">
        <v>394022.41</v>
      </c>
      <c r="E33" s="13">
        <v>16936.95</v>
      </c>
      <c r="F33" s="13">
        <v>992833.73</v>
      </c>
      <c r="G33" s="13">
        <v>529070.67999999993</v>
      </c>
      <c r="H33" s="13">
        <v>484335.77</v>
      </c>
      <c r="I33" s="13">
        <v>539270.31999999995</v>
      </c>
      <c r="J33" s="13">
        <v>691613.93</v>
      </c>
      <c r="K33" s="13">
        <v>670477.6</v>
      </c>
      <c r="L33" s="13">
        <v>554468.44999999995</v>
      </c>
      <c r="M33" s="13">
        <v>608078.94000000006</v>
      </c>
      <c r="N33" s="13">
        <v>590861.31999999995</v>
      </c>
      <c r="O33" s="13">
        <v>0</v>
      </c>
      <c r="P33" s="13">
        <f t="shared" si="41"/>
        <v>6071970.1000000006</v>
      </c>
    </row>
    <row r="34" spans="1:17" s="10" customFormat="1" x14ac:dyDescent="0.25">
      <c r="A34" s="1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41"/>
        <v>0</v>
      </c>
    </row>
    <row r="35" spans="1:17" s="10" customFormat="1" x14ac:dyDescent="0.25">
      <c r="A35" s="11" t="s">
        <v>26</v>
      </c>
      <c r="B35" s="13">
        <v>2328715.44</v>
      </c>
      <c r="C35" s="13">
        <v>3626505.1</v>
      </c>
      <c r="D35" s="13">
        <v>25952.75</v>
      </c>
      <c r="E35" s="13">
        <v>186408.71</v>
      </c>
      <c r="F35" s="13">
        <v>96152.58</v>
      </c>
      <c r="G35" s="13">
        <v>412612.18</v>
      </c>
      <c r="H35" s="13">
        <v>152007.41</v>
      </c>
      <c r="I35" s="13">
        <v>436641.63</v>
      </c>
      <c r="J35" s="13">
        <v>158579.68</v>
      </c>
      <c r="K35" s="13">
        <v>150192</v>
      </c>
      <c r="L35" s="13">
        <v>134504.32000000001</v>
      </c>
      <c r="M35" s="13">
        <v>485007.02999999997</v>
      </c>
      <c r="N35" s="13">
        <v>248323.94999999998</v>
      </c>
      <c r="O35" s="13">
        <v>0</v>
      </c>
      <c r="P35" s="13">
        <f t="shared" si="41"/>
        <v>2486382.2400000002</v>
      </c>
    </row>
    <row r="36" spans="1:17" s="10" customFormat="1" x14ac:dyDescent="0.25">
      <c r="A36" s="9" t="s">
        <v>27</v>
      </c>
      <c r="B36" s="12">
        <f>+SUM(B37:B44)</f>
        <v>14477724.58</v>
      </c>
      <c r="C36" s="12">
        <f t="shared" ref="C36" si="42">+SUM(C37:C44)</f>
        <v>14477724.58</v>
      </c>
      <c r="D36" s="12">
        <f t="shared" ref="D36" si="43">+SUM(D37:D44)</f>
        <v>772000</v>
      </c>
      <c r="E36" s="12">
        <f t="shared" ref="E36" si="44">+SUM(E37:E44)</f>
        <v>737000</v>
      </c>
      <c r="F36" s="12">
        <f t="shared" ref="F36" si="45">+SUM(F37:F44)</f>
        <v>830969</v>
      </c>
      <c r="G36" s="12">
        <f t="shared" ref="G36" si="46">+SUM(G37:G44)</f>
        <v>695400</v>
      </c>
      <c r="H36" s="12">
        <f t="shared" ref="H36" si="47">+SUM(H37:H44)</f>
        <v>703600</v>
      </c>
      <c r="I36" s="12">
        <f t="shared" ref="I36" si="48">+SUM(I37:I44)</f>
        <v>742600</v>
      </c>
      <c r="J36" s="12">
        <f t="shared" ref="J36" si="49">+SUM(J37:J44)</f>
        <v>693600</v>
      </c>
      <c r="K36" s="12">
        <f t="shared" ref="K36" si="50">+SUM(K37:K44)</f>
        <v>693000</v>
      </c>
      <c r="L36" s="12">
        <f t="shared" ref="L36" si="51">+SUM(L37:L44)</f>
        <v>685800</v>
      </c>
      <c r="M36" s="12">
        <f t="shared" ref="M36" si="52">+SUM(M37:M44)</f>
        <v>0</v>
      </c>
      <c r="N36" s="12">
        <f t="shared" ref="N36" si="53">+SUM(N37:N44)</f>
        <v>1375200</v>
      </c>
      <c r="O36" s="12">
        <f t="shared" ref="O36" si="54">+SUM(O37:O44)</f>
        <v>0</v>
      </c>
      <c r="P36" s="12">
        <f>+SUM(P37:P51)</f>
        <v>7929169</v>
      </c>
      <c r="Q36" s="22"/>
    </row>
    <row r="37" spans="1:17" s="10" customFormat="1" x14ac:dyDescent="0.25">
      <c r="A37" s="11" t="s">
        <v>28</v>
      </c>
      <c r="B37" s="13">
        <v>5463224.5800000001</v>
      </c>
      <c r="C37" s="13">
        <v>5463224.5800000001</v>
      </c>
      <c r="D37" s="20">
        <v>57000</v>
      </c>
      <c r="E37" s="20">
        <v>33800</v>
      </c>
      <c r="F37" s="20">
        <v>132569</v>
      </c>
      <c r="G37" s="20">
        <v>0</v>
      </c>
      <c r="H37" s="20">
        <v>10000</v>
      </c>
      <c r="I37" s="20">
        <v>49000</v>
      </c>
      <c r="J37" s="20">
        <v>0</v>
      </c>
      <c r="K37" s="20">
        <v>0</v>
      </c>
      <c r="L37" s="20">
        <v>0</v>
      </c>
      <c r="M37" s="20">
        <v>0</v>
      </c>
      <c r="N37" s="13">
        <v>0</v>
      </c>
      <c r="O37" s="13">
        <v>0</v>
      </c>
      <c r="P37" s="13">
        <f t="shared" ref="P37:P51" si="55">+SUM(D37:O37)</f>
        <v>282369</v>
      </c>
    </row>
    <row r="38" spans="1:17" s="10" customFormat="1" x14ac:dyDescent="0.25">
      <c r="A38" s="11" t="s">
        <v>29</v>
      </c>
      <c r="B38" s="13">
        <v>0</v>
      </c>
      <c r="C38" s="1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3">
        <v>0</v>
      </c>
      <c r="O38" s="13">
        <v>0</v>
      </c>
      <c r="P38" s="13">
        <f t="shared" si="55"/>
        <v>0</v>
      </c>
    </row>
    <row r="39" spans="1:17" s="10" customFormat="1" x14ac:dyDescent="0.25">
      <c r="A39" s="11" t="s">
        <v>30</v>
      </c>
      <c r="B39" s="13">
        <v>0</v>
      </c>
      <c r="C39" s="13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3">
        <v>0</v>
      </c>
      <c r="O39" s="13">
        <v>0</v>
      </c>
      <c r="P39" s="13">
        <f t="shared" si="55"/>
        <v>0</v>
      </c>
    </row>
    <row r="40" spans="1:17" s="10" customFormat="1" x14ac:dyDescent="0.25">
      <c r="A40" s="11" t="s">
        <v>31</v>
      </c>
      <c r="B40" s="13">
        <v>0</v>
      </c>
      <c r="C40" s="13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3">
        <v>0</v>
      </c>
      <c r="O40" s="13">
        <v>0</v>
      </c>
      <c r="P40" s="13">
        <f t="shared" si="55"/>
        <v>0</v>
      </c>
    </row>
    <row r="41" spans="1:17" s="10" customFormat="1" x14ac:dyDescent="0.25">
      <c r="A41" s="11" t="s">
        <v>32</v>
      </c>
      <c r="B41" s="13">
        <v>0</v>
      </c>
      <c r="C41" s="1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3">
        <v>0</v>
      </c>
      <c r="O41" s="13">
        <v>0</v>
      </c>
      <c r="P41" s="13">
        <f t="shared" si="55"/>
        <v>0</v>
      </c>
    </row>
    <row r="42" spans="1:17" s="10" customFormat="1" x14ac:dyDescent="0.25">
      <c r="A42" s="11" t="s">
        <v>33</v>
      </c>
      <c r="B42" s="13">
        <v>0</v>
      </c>
      <c r="C42" s="13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3">
        <v>0</v>
      </c>
      <c r="O42" s="13">
        <v>0</v>
      </c>
      <c r="P42" s="13">
        <f t="shared" si="55"/>
        <v>0</v>
      </c>
    </row>
    <row r="43" spans="1:17" s="10" customFormat="1" x14ac:dyDescent="0.25">
      <c r="A43" s="11" t="s">
        <v>34</v>
      </c>
      <c r="B43" s="13">
        <v>9014500</v>
      </c>
      <c r="C43" s="13">
        <v>9014500</v>
      </c>
      <c r="D43" s="20">
        <v>715000</v>
      </c>
      <c r="E43" s="20">
        <v>703200</v>
      </c>
      <c r="F43" s="20">
        <v>698400</v>
      </c>
      <c r="G43" s="20">
        <v>695400</v>
      </c>
      <c r="H43" s="20">
        <v>693600</v>
      </c>
      <c r="I43" s="20">
        <v>693600</v>
      </c>
      <c r="J43" s="20">
        <v>693600</v>
      </c>
      <c r="K43" s="20">
        <v>693000</v>
      </c>
      <c r="L43" s="20">
        <v>685800</v>
      </c>
      <c r="M43" s="20">
        <v>0</v>
      </c>
      <c r="N43" s="13">
        <v>1375200</v>
      </c>
      <c r="O43" s="13">
        <v>0</v>
      </c>
      <c r="P43" s="13">
        <f t="shared" si="55"/>
        <v>7646800</v>
      </c>
    </row>
    <row r="44" spans="1:17" s="10" customFormat="1" x14ac:dyDescent="0.25">
      <c r="A44" s="11" t="s">
        <v>35</v>
      </c>
      <c r="B44" s="13">
        <v>0</v>
      </c>
      <c r="C44" s="13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3">
        <v>0</v>
      </c>
      <c r="O44" s="13">
        <v>0</v>
      </c>
      <c r="P44" s="13">
        <f t="shared" si="55"/>
        <v>0</v>
      </c>
    </row>
    <row r="45" spans="1:17" s="10" customFormat="1" x14ac:dyDescent="0.25">
      <c r="A45" s="9" t="s">
        <v>36</v>
      </c>
      <c r="B45" s="12">
        <v>0</v>
      </c>
      <c r="C45" s="12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12">
        <v>0</v>
      </c>
      <c r="O45" s="12">
        <v>0</v>
      </c>
      <c r="P45" s="13">
        <f t="shared" si="55"/>
        <v>0</v>
      </c>
    </row>
    <row r="46" spans="1:17" s="10" customFormat="1" x14ac:dyDescent="0.25">
      <c r="A46" s="11" t="s">
        <v>37</v>
      </c>
      <c r="B46" s="13">
        <v>0</v>
      </c>
      <c r="C46" s="13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3">
        <v>0</v>
      </c>
      <c r="O46" s="13">
        <v>0</v>
      </c>
      <c r="P46" s="13">
        <f t="shared" si="55"/>
        <v>0</v>
      </c>
    </row>
    <row r="47" spans="1:17" s="10" customFormat="1" x14ac:dyDescent="0.25">
      <c r="A47" s="11" t="s">
        <v>38</v>
      </c>
      <c r="B47" s="13">
        <v>0</v>
      </c>
      <c r="C47" s="13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3">
        <v>0</v>
      </c>
      <c r="O47" s="13">
        <v>0</v>
      </c>
      <c r="P47" s="13">
        <f t="shared" si="55"/>
        <v>0</v>
      </c>
    </row>
    <row r="48" spans="1:17" s="10" customFormat="1" x14ac:dyDescent="0.25">
      <c r="A48" s="11" t="s">
        <v>39</v>
      </c>
      <c r="B48" s="13">
        <v>0</v>
      </c>
      <c r="C48" s="13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3">
        <v>0</v>
      </c>
      <c r="O48" s="13">
        <v>0</v>
      </c>
      <c r="P48" s="13">
        <f t="shared" si="55"/>
        <v>0</v>
      </c>
    </row>
    <row r="49" spans="1:16" s="10" customFormat="1" x14ac:dyDescent="0.25">
      <c r="A49" s="11" t="s">
        <v>40</v>
      </c>
      <c r="B49" s="13">
        <v>0</v>
      </c>
      <c r="C49" s="1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3">
        <v>0</v>
      </c>
      <c r="O49" s="13">
        <v>0</v>
      </c>
      <c r="P49" s="13">
        <f t="shared" si="55"/>
        <v>0</v>
      </c>
    </row>
    <row r="50" spans="1:16" s="10" customFormat="1" x14ac:dyDescent="0.25">
      <c r="A50" s="11" t="s">
        <v>41</v>
      </c>
      <c r="B50" s="13">
        <v>0</v>
      </c>
      <c r="C50" s="13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3">
        <v>0</v>
      </c>
      <c r="O50" s="13">
        <v>0</v>
      </c>
      <c r="P50" s="13">
        <f t="shared" si="55"/>
        <v>0</v>
      </c>
    </row>
    <row r="51" spans="1:16" s="10" customFormat="1" x14ac:dyDescent="0.25">
      <c r="A51" s="11" t="s">
        <v>42</v>
      </c>
      <c r="B51" s="13">
        <v>0</v>
      </c>
      <c r="C51" s="13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3">
        <v>0</v>
      </c>
      <c r="O51" s="13">
        <v>0</v>
      </c>
      <c r="P51" s="13">
        <f t="shared" si="55"/>
        <v>0</v>
      </c>
    </row>
    <row r="52" spans="1:16" s="10" customFormat="1" x14ac:dyDescent="0.25">
      <c r="A52" s="9" t="s">
        <v>43</v>
      </c>
      <c r="B52" s="12">
        <f>+SUM(B53:B61)</f>
        <v>9042938.5300000012</v>
      </c>
      <c r="C52" s="12">
        <f t="shared" ref="C52" si="56">+SUM(C53:C61)</f>
        <v>10638938.530000001</v>
      </c>
      <c r="D52" s="12">
        <f t="shared" ref="D52" si="57">+SUM(D53:D61)</f>
        <v>68000</v>
      </c>
      <c r="E52" s="12">
        <f t="shared" ref="E52" si="58">+SUM(E53:E61)</f>
        <v>75515.01999999999</v>
      </c>
      <c r="F52" s="12">
        <f t="shared" ref="F52" si="59">+SUM(F53:F61)</f>
        <v>28025</v>
      </c>
      <c r="G52" s="12">
        <f t="shared" ref="G52" si="60">+SUM(G53:G61)</f>
        <v>134878.68</v>
      </c>
      <c r="H52" s="12">
        <f t="shared" ref="H52" si="61">+SUM(H53:H61)</f>
        <v>318856.93</v>
      </c>
      <c r="I52" s="12">
        <f t="shared" ref="I52" si="62">+SUM(I53:I61)</f>
        <v>293020.05</v>
      </c>
      <c r="J52" s="12">
        <f t="shared" ref="J52" si="63">+SUM(J53:J61)</f>
        <v>264685.40000000002</v>
      </c>
      <c r="K52" s="12">
        <f t="shared" ref="K52" si="64">+SUM(K53:K61)</f>
        <v>138283.72999999998</v>
      </c>
      <c r="L52" s="12">
        <f t="shared" ref="L52" si="65">+SUM(L53:L61)</f>
        <v>163840</v>
      </c>
      <c r="M52" s="12">
        <f t="shared" ref="M52" si="66">+SUM(M53:M61)</f>
        <v>749081.97000000009</v>
      </c>
      <c r="N52" s="12">
        <f t="shared" ref="N52" si="67">+SUM(N53:N61)</f>
        <v>1686463.0899999999</v>
      </c>
      <c r="O52" s="12">
        <f t="shared" ref="O52" si="68">+SUM(O53:O61)</f>
        <v>0</v>
      </c>
      <c r="P52" s="12">
        <f>+SUM(P53:P61)</f>
        <v>3920649.87</v>
      </c>
    </row>
    <row r="53" spans="1:16" s="10" customFormat="1" x14ac:dyDescent="0.25">
      <c r="A53" s="11" t="s">
        <v>44</v>
      </c>
      <c r="B53" s="13">
        <v>4442000</v>
      </c>
      <c r="C53" s="13">
        <v>3442000</v>
      </c>
      <c r="D53" s="13">
        <v>68000</v>
      </c>
      <c r="E53" s="13">
        <v>25100</v>
      </c>
      <c r="F53" s="13">
        <v>28025</v>
      </c>
      <c r="G53" s="13">
        <v>98636.2</v>
      </c>
      <c r="H53" s="13">
        <v>288665.93</v>
      </c>
      <c r="I53" s="13">
        <v>133763.79999999999</v>
      </c>
      <c r="J53" s="13">
        <v>264685.40000000002</v>
      </c>
      <c r="K53" s="13">
        <v>80463.73</v>
      </c>
      <c r="L53" s="13">
        <v>89500</v>
      </c>
      <c r="M53" s="13">
        <v>429210.30000000005</v>
      </c>
      <c r="N53" s="13">
        <v>1686463.0899999999</v>
      </c>
      <c r="O53" s="13">
        <v>0</v>
      </c>
      <c r="P53" s="13">
        <f t="shared" ref="P53:P61" si="69">+SUM(D53:O53)</f>
        <v>3192513.45</v>
      </c>
    </row>
    <row r="54" spans="1:16" s="10" customFormat="1" x14ac:dyDescent="0.25">
      <c r="A54" s="11" t="s">
        <v>45</v>
      </c>
      <c r="B54" s="13">
        <v>165000</v>
      </c>
      <c r="C54" s="13">
        <v>165000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85718.65</v>
      </c>
      <c r="J54" s="13">
        <v>0</v>
      </c>
      <c r="K54" s="13">
        <v>0</v>
      </c>
      <c r="L54" s="13">
        <v>0</v>
      </c>
      <c r="M54" s="13">
        <v>124751.67</v>
      </c>
      <c r="N54" s="13">
        <v>0</v>
      </c>
      <c r="O54" s="13">
        <v>0</v>
      </c>
      <c r="P54" s="13">
        <f t="shared" si="69"/>
        <v>210470.32</v>
      </c>
    </row>
    <row r="55" spans="1:16" s="10" customFormat="1" x14ac:dyDescent="0.25">
      <c r="A55" s="11" t="s">
        <v>46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69"/>
        <v>0</v>
      </c>
    </row>
    <row r="56" spans="1:16" s="10" customFormat="1" x14ac:dyDescent="0.25">
      <c r="A56" s="11" t="s">
        <v>47</v>
      </c>
      <c r="B56" s="13">
        <v>0</v>
      </c>
      <c r="C56" s="13">
        <v>2596000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69"/>
        <v>0</v>
      </c>
    </row>
    <row r="57" spans="1:16" s="10" customFormat="1" x14ac:dyDescent="0.25">
      <c r="A57" s="11" t="s">
        <v>48</v>
      </c>
      <c r="B57" s="13">
        <v>4435938.53</v>
      </c>
      <c r="C57" s="13">
        <v>4435938.53</v>
      </c>
      <c r="D57" s="13">
        <v>0</v>
      </c>
      <c r="E57" s="13">
        <v>50415.02</v>
      </c>
      <c r="F57" s="13">
        <v>0</v>
      </c>
      <c r="G57" s="13">
        <v>36242.480000000003</v>
      </c>
      <c r="H57" s="13">
        <v>30191</v>
      </c>
      <c r="I57" s="13">
        <v>73537.600000000006</v>
      </c>
      <c r="J57" s="13">
        <v>0</v>
      </c>
      <c r="K57" s="13">
        <v>57820</v>
      </c>
      <c r="L57" s="13">
        <v>74340</v>
      </c>
      <c r="M57" s="13">
        <v>195120</v>
      </c>
      <c r="N57" s="13">
        <v>0</v>
      </c>
      <c r="O57" s="13">
        <v>0</v>
      </c>
      <c r="P57" s="13">
        <f t="shared" si="69"/>
        <v>517666.1</v>
      </c>
    </row>
    <row r="58" spans="1:16" s="10" customFormat="1" x14ac:dyDescent="0.25">
      <c r="A58" s="11" t="s">
        <v>49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69"/>
        <v>0</v>
      </c>
    </row>
    <row r="59" spans="1:16" s="10" customFormat="1" x14ac:dyDescent="0.25">
      <c r="A59" s="11" t="s">
        <v>50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69"/>
        <v>0</v>
      </c>
    </row>
    <row r="60" spans="1:16" s="10" customFormat="1" x14ac:dyDescent="0.25">
      <c r="A60" s="11" t="s">
        <v>51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69"/>
        <v>0</v>
      </c>
    </row>
    <row r="61" spans="1:16" s="10" customFormat="1" x14ac:dyDescent="0.25">
      <c r="A61" s="11" t="s">
        <v>52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69"/>
        <v>0</v>
      </c>
    </row>
    <row r="62" spans="1:16" s="10" customFormat="1" x14ac:dyDescent="0.25">
      <c r="A62" s="9" t="s">
        <v>53</v>
      </c>
      <c r="B62" s="12">
        <f>+SUM(B63:B66)</f>
        <v>899643.87</v>
      </c>
      <c r="C62" s="12">
        <f t="shared" ref="C62" si="70">+SUM(C63:C66)</f>
        <v>899643.87</v>
      </c>
      <c r="D62" s="12">
        <f t="shared" ref="D62" si="71">+SUM(D63:D66)</f>
        <v>0</v>
      </c>
      <c r="E62" s="12">
        <f t="shared" ref="E62" si="72">+SUM(E63:E66)</f>
        <v>0</v>
      </c>
      <c r="F62" s="12">
        <f t="shared" ref="F62" si="73">+SUM(F63:F66)</f>
        <v>0</v>
      </c>
      <c r="G62" s="12">
        <f t="shared" ref="G62" si="74">+SUM(G63:G66)</f>
        <v>0</v>
      </c>
      <c r="H62" s="12">
        <f t="shared" ref="H62" si="75">+SUM(H63:H66)</f>
        <v>0</v>
      </c>
      <c r="I62" s="12">
        <f t="shared" ref="I62" si="76">+SUM(I63:I66)</f>
        <v>0</v>
      </c>
      <c r="J62" s="12">
        <f t="shared" ref="J62" si="77">+SUM(J63:J66)</f>
        <v>0</v>
      </c>
      <c r="K62" s="12">
        <f t="shared" ref="K62" si="78">+SUM(K63:K66)</f>
        <v>0</v>
      </c>
      <c r="L62" s="12">
        <f t="shared" ref="L62" si="79">+SUM(L63:L66)</f>
        <v>0</v>
      </c>
      <c r="M62" s="12">
        <f t="shared" ref="M62" si="80">+SUM(M63:M66)</f>
        <v>0</v>
      </c>
      <c r="N62" s="12">
        <f t="shared" ref="N62" si="81">+SUM(N63:N66)</f>
        <v>0</v>
      </c>
      <c r="O62" s="12">
        <f t="shared" ref="O62" si="82">+SUM(O63:O66)</f>
        <v>0</v>
      </c>
      <c r="P62" s="12">
        <f>+SUM(P63:P66)</f>
        <v>0</v>
      </c>
    </row>
    <row r="63" spans="1:16" s="10" customFormat="1" x14ac:dyDescent="0.25">
      <c r="A63" s="11" t="s">
        <v>54</v>
      </c>
      <c r="B63" s="13">
        <v>899643.87</v>
      </c>
      <c r="C63" s="13">
        <v>899643.87</v>
      </c>
      <c r="D63" s="20">
        <f>+[2]Hoja1!F117</f>
        <v>0</v>
      </c>
      <c r="E63" s="20">
        <f>+[2]Hoja1!G117</f>
        <v>0</v>
      </c>
      <c r="F63" s="20">
        <f>+[2]Hoja1!H117</f>
        <v>0</v>
      </c>
      <c r="G63" s="20">
        <f>+[2]Hoja1!I117</f>
        <v>0</v>
      </c>
      <c r="H63" s="20">
        <f>+[2]Hoja1!J117</f>
        <v>0</v>
      </c>
      <c r="I63" s="20">
        <f>+[2]Hoja1!K117</f>
        <v>0</v>
      </c>
      <c r="J63" s="20">
        <f>+[2]Hoja1!L117</f>
        <v>0</v>
      </c>
      <c r="K63" s="20">
        <f>+[2]Hoja1!M117</f>
        <v>0</v>
      </c>
      <c r="L63" s="20">
        <f>+[2]Hoja1!N117</f>
        <v>0</v>
      </c>
      <c r="M63" s="20">
        <f>+[2]Hoja1!O117</f>
        <v>0</v>
      </c>
      <c r="N63" s="20">
        <f>+[2]Hoja1!P117</f>
        <v>0</v>
      </c>
      <c r="O63" s="20">
        <f>+[2]Hoja1!Q117</f>
        <v>0</v>
      </c>
      <c r="P63" s="20">
        <f t="shared" ref="P63:P66" si="83">SUM(D63:O63)</f>
        <v>0</v>
      </c>
    </row>
    <row r="64" spans="1:16" s="10" customFormat="1" x14ac:dyDescent="0.25">
      <c r="A64" s="11" t="s">
        <v>55</v>
      </c>
      <c r="B64" s="13">
        <v>0</v>
      </c>
      <c r="C64" s="13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f t="shared" si="83"/>
        <v>0</v>
      </c>
    </row>
    <row r="65" spans="1:16" s="10" customFormat="1" x14ac:dyDescent="0.25">
      <c r="A65" s="11" t="s">
        <v>56</v>
      </c>
      <c r="B65" s="13">
        <v>0</v>
      </c>
      <c r="C65" s="13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f t="shared" si="83"/>
        <v>0</v>
      </c>
    </row>
    <row r="66" spans="1:16" s="10" customFormat="1" x14ac:dyDescent="0.25">
      <c r="A66" s="11" t="s">
        <v>57</v>
      </c>
      <c r="B66" s="13">
        <v>0</v>
      </c>
      <c r="C66" s="13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f t="shared" si="83"/>
        <v>0</v>
      </c>
    </row>
    <row r="67" spans="1:16" s="10" customFormat="1" x14ac:dyDescent="0.2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s="10" customFormat="1" ht="27" x14ac:dyDescent="0.25">
      <c r="A68" s="52" t="s">
        <v>94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</row>
    <row r="69" spans="1:16" s="10" customFormat="1" ht="20.25" x14ac:dyDescent="0.25">
      <c r="A69" s="54" t="s">
        <v>95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s="10" customFormat="1" ht="18.75" x14ac:dyDescent="0.25">
      <c r="A70" s="58">
        <v>2021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</row>
    <row r="71" spans="1:16" s="10" customFormat="1" ht="15.75" x14ac:dyDescent="0.25">
      <c r="A71" s="43" t="s">
        <v>91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</row>
    <row r="72" spans="1:16" s="10" customFormat="1" ht="15.75" x14ac:dyDescent="0.25">
      <c r="A72" s="48" t="s">
        <v>76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</row>
    <row r="73" spans="1:16" s="10" customFormat="1" x14ac:dyDescent="0.25">
      <c r="A73" s="45" t="s">
        <v>66</v>
      </c>
      <c r="B73" s="46" t="s">
        <v>93</v>
      </c>
      <c r="C73" s="46" t="s">
        <v>92</v>
      </c>
      <c r="D73" s="49" t="s">
        <v>90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6" s="10" customFormat="1" x14ac:dyDescent="0.25">
      <c r="A74" s="45"/>
      <c r="B74" s="47"/>
      <c r="C74" s="47"/>
      <c r="D74" s="6" t="s">
        <v>78</v>
      </c>
      <c r="E74" s="6" t="s">
        <v>79</v>
      </c>
      <c r="F74" s="6" t="s">
        <v>80</v>
      </c>
      <c r="G74" s="6" t="s">
        <v>81</v>
      </c>
      <c r="H74" s="7" t="s">
        <v>82</v>
      </c>
      <c r="I74" s="6" t="s">
        <v>83</v>
      </c>
      <c r="J74" s="7" t="s">
        <v>84</v>
      </c>
      <c r="K74" s="6" t="s">
        <v>85</v>
      </c>
      <c r="L74" s="6" t="s">
        <v>86</v>
      </c>
      <c r="M74" s="6" t="s">
        <v>87</v>
      </c>
      <c r="N74" s="6" t="s">
        <v>88</v>
      </c>
      <c r="O74" s="7" t="s">
        <v>89</v>
      </c>
      <c r="P74" s="6" t="s">
        <v>77</v>
      </c>
    </row>
    <row r="75" spans="1:16" s="10" customFormat="1" x14ac:dyDescent="0.25">
      <c r="A75" s="9" t="s">
        <v>58</v>
      </c>
      <c r="B75" s="12">
        <f>+SUM(B76:B77)</f>
        <v>0</v>
      </c>
      <c r="C75" s="12">
        <f t="shared" ref="C75" si="84">+SUM(C76:C77)</f>
        <v>0</v>
      </c>
      <c r="D75" s="12">
        <f t="shared" ref="D75" si="85">+SUM(D76:D77)</f>
        <v>0</v>
      </c>
      <c r="E75" s="12">
        <f t="shared" ref="E75" si="86">+SUM(E76:E77)</f>
        <v>0</v>
      </c>
      <c r="F75" s="12">
        <f t="shared" ref="F75" si="87">+SUM(F76:F77)</f>
        <v>0</v>
      </c>
      <c r="G75" s="12">
        <f t="shared" ref="G75" si="88">+SUM(G76:G77)</f>
        <v>0</v>
      </c>
      <c r="H75" s="12">
        <f t="shared" ref="H75" si="89">+SUM(H76:H77)</f>
        <v>0</v>
      </c>
      <c r="I75" s="12">
        <f t="shared" ref="I75" si="90">+SUM(I76:I77)</f>
        <v>0</v>
      </c>
      <c r="J75" s="12">
        <f t="shared" ref="J75" si="91">+SUM(J76:J77)</f>
        <v>0</v>
      </c>
      <c r="K75" s="12">
        <f t="shared" ref="K75" si="92">+SUM(K76:K77)</f>
        <v>0</v>
      </c>
      <c r="L75" s="12">
        <f t="shared" ref="L75" si="93">+SUM(L76:L77)</f>
        <v>0</v>
      </c>
      <c r="M75" s="12">
        <f t="shared" ref="M75" si="94">+SUM(M76:M77)</f>
        <v>0</v>
      </c>
      <c r="N75" s="12">
        <f t="shared" ref="N75" si="95">+SUM(N76:N77)</f>
        <v>0</v>
      </c>
      <c r="O75" s="12">
        <f t="shared" ref="O75" si="96">+SUM(O76:O77)</f>
        <v>0</v>
      </c>
      <c r="P75" s="12">
        <f t="shared" ref="P75" si="97">+SUM(P76:P77)</f>
        <v>0</v>
      </c>
    </row>
    <row r="76" spans="1:16" s="10" customFormat="1" x14ac:dyDescent="0.25">
      <c r="A76" s="11" t="s">
        <v>59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ref="P76:P77" si="98">SUM(D76:O76)</f>
        <v>0</v>
      </c>
    </row>
    <row r="77" spans="1:16" s="10" customFormat="1" x14ac:dyDescent="0.25">
      <c r="A77" s="11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 t="shared" si="98"/>
        <v>0</v>
      </c>
    </row>
    <row r="78" spans="1:16" s="10" customFormat="1" x14ac:dyDescent="0.25">
      <c r="A78" s="9" t="s">
        <v>61</v>
      </c>
      <c r="B78" s="12">
        <f>+SUM(B79:B81)</f>
        <v>0</v>
      </c>
      <c r="C78" s="12">
        <f t="shared" ref="C78" si="99">+SUM(C79:C81)</f>
        <v>0</v>
      </c>
      <c r="D78" s="12">
        <f t="shared" ref="D78" si="100">+SUM(D79:D81)</f>
        <v>0</v>
      </c>
      <c r="E78" s="12">
        <f t="shared" ref="E78" si="101">+SUM(E79:E81)</f>
        <v>0</v>
      </c>
      <c r="F78" s="12">
        <f t="shared" ref="F78" si="102">+SUM(F79:F81)</f>
        <v>0</v>
      </c>
      <c r="G78" s="12">
        <f t="shared" ref="G78" si="103">+SUM(G79:G81)</f>
        <v>0</v>
      </c>
      <c r="H78" s="12">
        <f t="shared" ref="H78" si="104">+SUM(H79:H81)</f>
        <v>0</v>
      </c>
      <c r="I78" s="12">
        <f t="shared" ref="I78" si="105">+SUM(I79:I81)</f>
        <v>0</v>
      </c>
      <c r="J78" s="12">
        <f t="shared" ref="J78" si="106">+SUM(J79:J81)</f>
        <v>0</v>
      </c>
      <c r="K78" s="12">
        <f t="shared" ref="K78" si="107">+SUM(K79:K81)</f>
        <v>0</v>
      </c>
      <c r="L78" s="12">
        <f t="shared" ref="L78" si="108">+SUM(L79:L81)</f>
        <v>0</v>
      </c>
      <c r="M78" s="12">
        <f t="shared" ref="M78" si="109">+SUM(M79:M81)</f>
        <v>0</v>
      </c>
      <c r="N78" s="12">
        <f t="shared" ref="N78" si="110">+SUM(N79:N81)</f>
        <v>0</v>
      </c>
      <c r="O78" s="12">
        <f t="shared" ref="O78" si="111">+SUM(O79:O81)</f>
        <v>0</v>
      </c>
      <c r="P78" s="12">
        <f t="shared" ref="P78" si="112">+SUM(P79:P81)</f>
        <v>0</v>
      </c>
    </row>
    <row r="79" spans="1:16" s="10" customFormat="1" x14ac:dyDescent="0.25">
      <c r="A79" s="11" t="s">
        <v>62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ref="P79:P81" si="113">SUM(D79:O79)</f>
        <v>0</v>
      </c>
    </row>
    <row r="80" spans="1:16" s="10" customFormat="1" x14ac:dyDescent="0.25">
      <c r="A80" s="11" t="s">
        <v>63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113"/>
        <v>0</v>
      </c>
    </row>
    <row r="81" spans="1:16" s="10" customFormat="1" x14ac:dyDescent="0.25">
      <c r="A81" s="11" t="s">
        <v>64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113"/>
        <v>0</v>
      </c>
    </row>
    <row r="82" spans="1:16" s="10" customFormat="1" x14ac:dyDescent="0.25">
      <c r="A82" s="14" t="s">
        <v>67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10" customFormat="1" x14ac:dyDescent="0.25">
      <c r="A83" s="9" t="s">
        <v>68</v>
      </c>
      <c r="B83" s="12">
        <f>+SUM(B84:B85)</f>
        <v>0</v>
      </c>
      <c r="C83" s="12">
        <f t="shared" ref="C83" si="114">+SUM(C84:C85)</f>
        <v>0</v>
      </c>
      <c r="D83" s="12">
        <f t="shared" ref="D83" si="115">+SUM(D84:D85)</f>
        <v>0</v>
      </c>
      <c r="E83" s="12">
        <f t="shared" ref="E83" si="116">+SUM(E84:E85)</f>
        <v>0</v>
      </c>
      <c r="F83" s="12">
        <f t="shared" ref="F83" si="117">+SUM(F84:F85)</f>
        <v>0</v>
      </c>
      <c r="G83" s="12">
        <f t="shared" ref="G83" si="118">+SUM(G84:G85)</f>
        <v>0</v>
      </c>
      <c r="H83" s="12">
        <f t="shared" ref="H83" si="119">+SUM(H84:H85)</f>
        <v>0</v>
      </c>
      <c r="I83" s="12">
        <f t="shared" ref="I83" si="120">+SUM(I84:I85)</f>
        <v>0</v>
      </c>
      <c r="J83" s="12">
        <f t="shared" ref="J83" si="121">+SUM(J84:J85)</f>
        <v>0</v>
      </c>
      <c r="K83" s="12">
        <f t="shared" ref="K83" si="122">+SUM(K84:K85)</f>
        <v>0</v>
      </c>
      <c r="L83" s="12">
        <f t="shared" ref="L83" si="123">+SUM(L84:L85)</f>
        <v>0</v>
      </c>
      <c r="M83" s="12">
        <f t="shared" ref="M83" si="124">+SUM(M84:M85)</f>
        <v>0</v>
      </c>
      <c r="N83" s="12">
        <f t="shared" ref="N83" si="125">+SUM(N84:N85)</f>
        <v>0</v>
      </c>
      <c r="O83" s="12">
        <f t="shared" ref="O83" si="126">+SUM(O84:O85)</f>
        <v>0</v>
      </c>
      <c r="P83" s="12">
        <f t="shared" ref="P83" si="127">+SUM(P84:P85)</f>
        <v>0</v>
      </c>
    </row>
    <row r="84" spans="1:16" s="10" customFormat="1" x14ac:dyDescent="0.25">
      <c r="A84" s="11" t="s">
        <v>69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f t="shared" ref="P84:P85" si="128">SUM(D84:O84)</f>
        <v>0</v>
      </c>
    </row>
    <row r="85" spans="1:16" s="10" customFormat="1" x14ac:dyDescent="0.25">
      <c r="A85" s="11" t="s">
        <v>70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128"/>
        <v>0</v>
      </c>
    </row>
    <row r="86" spans="1:16" s="10" customFormat="1" x14ac:dyDescent="0.25">
      <c r="A86" s="9" t="s">
        <v>71</v>
      </c>
      <c r="B86" s="12">
        <f>+SUM(B87:B88)</f>
        <v>0</v>
      </c>
      <c r="C86" s="12">
        <f t="shared" ref="C86" si="129">+SUM(C87:C88)</f>
        <v>0</v>
      </c>
      <c r="D86" s="12">
        <f t="shared" ref="D86" si="130">+SUM(D87:D88)</f>
        <v>0</v>
      </c>
      <c r="E86" s="12">
        <f t="shared" ref="E86" si="131">+SUM(E87:E88)</f>
        <v>0</v>
      </c>
      <c r="F86" s="12">
        <f t="shared" ref="F86" si="132">+SUM(F87:F88)</f>
        <v>0</v>
      </c>
      <c r="G86" s="12">
        <f t="shared" ref="G86" si="133">+SUM(G87:G88)</f>
        <v>0</v>
      </c>
      <c r="H86" s="12">
        <f t="shared" ref="H86" si="134">+SUM(H87:H88)</f>
        <v>0</v>
      </c>
      <c r="I86" s="12">
        <f t="shared" ref="I86" si="135">+SUM(I87:I88)</f>
        <v>0</v>
      </c>
      <c r="J86" s="12">
        <f t="shared" ref="J86" si="136">+SUM(J87:J88)</f>
        <v>0</v>
      </c>
      <c r="K86" s="12">
        <f t="shared" ref="K86" si="137">+SUM(K87:K88)</f>
        <v>0</v>
      </c>
      <c r="L86" s="12">
        <f t="shared" ref="L86" si="138">+SUM(L87:L88)</f>
        <v>0</v>
      </c>
      <c r="M86" s="12">
        <f t="shared" ref="M86" si="139">+SUM(M87:M88)</f>
        <v>0</v>
      </c>
      <c r="N86" s="12">
        <f t="shared" ref="N86" si="140">+SUM(N87:N88)</f>
        <v>0</v>
      </c>
      <c r="O86" s="12">
        <f t="shared" ref="O86" si="141">+SUM(O87:O88)</f>
        <v>0</v>
      </c>
      <c r="P86" s="12">
        <f t="shared" ref="P86" si="142">+SUM(P87:P88)</f>
        <v>0</v>
      </c>
    </row>
    <row r="87" spans="1:16" s="10" customFormat="1" x14ac:dyDescent="0.25">
      <c r="A87" s="11" t="s">
        <v>72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ref="P87:P88" si="143">SUM(D87:O87)</f>
        <v>0</v>
      </c>
    </row>
    <row r="88" spans="1:16" s="10" customFormat="1" x14ac:dyDescent="0.25">
      <c r="A88" s="11" t="s">
        <v>73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143"/>
        <v>0</v>
      </c>
    </row>
    <row r="89" spans="1:16" s="10" customFormat="1" x14ac:dyDescent="0.25">
      <c r="A89" s="9" t="s">
        <v>74</v>
      </c>
      <c r="B89" s="12">
        <f>+B90</f>
        <v>0</v>
      </c>
      <c r="C89" s="12">
        <f t="shared" ref="C89" si="144">+C90</f>
        <v>0</v>
      </c>
      <c r="D89" s="12">
        <f t="shared" ref="D89" si="145">+D90</f>
        <v>0</v>
      </c>
      <c r="E89" s="12">
        <f t="shared" ref="E89" si="146">+E90</f>
        <v>0</v>
      </c>
      <c r="F89" s="12">
        <f t="shared" ref="F89" si="147">+F90</f>
        <v>0</v>
      </c>
      <c r="G89" s="12">
        <f t="shared" ref="G89" si="148">+G90</f>
        <v>0</v>
      </c>
      <c r="H89" s="12">
        <f t="shared" ref="H89" si="149">+H90</f>
        <v>0</v>
      </c>
      <c r="I89" s="12">
        <f t="shared" ref="I89" si="150">+I90</f>
        <v>0</v>
      </c>
      <c r="J89" s="12">
        <f t="shared" ref="J89" si="151">+J90</f>
        <v>0</v>
      </c>
      <c r="K89" s="12">
        <f t="shared" ref="K89" si="152">+K90</f>
        <v>0</v>
      </c>
      <c r="L89" s="12">
        <f t="shared" ref="L89" si="153">+L90</f>
        <v>0</v>
      </c>
      <c r="M89" s="12">
        <f t="shared" ref="M89" si="154">+M90</f>
        <v>0</v>
      </c>
      <c r="N89" s="12">
        <f t="shared" ref="N89" si="155">+N90</f>
        <v>0</v>
      </c>
      <c r="O89" s="12">
        <f t="shared" ref="O89" si="156">+O90</f>
        <v>0</v>
      </c>
      <c r="P89" s="12">
        <f t="shared" ref="P89" si="157">+P90</f>
        <v>0</v>
      </c>
    </row>
    <row r="90" spans="1:16" s="10" customFormat="1" x14ac:dyDescent="0.25">
      <c r="A90" s="11" t="s">
        <v>75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>SUM(D90:O90)</f>
        <v>0</v>
      </c>
    </row>
    <row r="91" spans="1:16" s="8" customFormat="1" x14ac:dyDescent="0.25">
      <c r="A91" s="4" t="s">
        <v>65</v>
      </c>
      <c r="B91" s="5">
        <f t="shared" ref="B91:O91" si="158">+B10+B16+B26+B36+B52+B62+B75+B78+B83+B86+B89</f>
        <v>336902806.00483203</v>
      </c>
      <c r="C91" s="5">
        <f t="shared" si="158"/>
        <v>336902806</v>
      </c>
      <c r="D91" s="5">
        <f t="shared" si="158"/>
        <v>20522102.559999999</v>
      </c>
      <c r="E91" s="5">
        <f t="shared" si="158"/>
        <v>16647014.739999998</v>
      </c>
      <c r="F91" s="5">
        <f t="shared" si="158"/>
        <v>18961577.330000002</v>
      </c>
      <c r="G91" s="5">
        <f t="shared" si="158"/>
        <v>18947736.239999998</v>
      </c>
      <c r="H91" s="5">
        <f t="shared" si="158"/>
        <v>25100818.979999997</v>
      </c>
      <c r="I91" s="5">
        <f t="shared" si="158"/>
        <v>19589960.189999998</v>
      </c>
      <c r="J91" s="5">
        <f t="shared" si="158"/>
        <v>19273004.999999996</v>
      </c>
      <c r="K91" s="5">
        <f t="shared" si="158"/>
        <v>25280728.699999999</v>
      </c>
      <c r="L91" s="5">
        <f t="shared" si="158"/>
        <v>20602794.770000003</v>
      </c>
      <c r="M91" s="5">
        <f t="shared" si="158"/>
        <v>22030549.479999997</v>
      </c>
      <c r="N91" s="5">
        <f t="shared" si="158"/>
        <v>25498516.309999999</v>
      </c>
      <c r="O91" s="5">
        <f t="shared" si="158"/>
        <v>0</v>
      </c>
      <c r="P91" s="5">
        <f>+P10+P16+P26+P36+P52+P62+P75+P78+P83+P86+P89</f>
        <v>232454804.30000001</v>
      </c>
    </row>
    <row r="92" spans="1:16" x14ac:dyDescent="0.25">
      <c r="A92" s="19" t="s">
        <v>96</v>
      </c>
    </row>
    <row r="93" spans="1:16" x14ac:dyDescent="0.25">
      <c r="A93" s="19" t="s">
        <v>99</v>
      </c>
      <c r="P93" s="23"/>
    </row>
    <row r="94" spans="1:16" x14ac:dyDescent="0.25">
      <c r="A94" s="19" t="s">
        <v>100</v>
      </c>
    </row>
    <row r="97" spans="3:12" x14ac:dyDescent="0.25">
      <c r="C97" s="16" t="s">
        <v>97</v>
      </c>
      <c r="D97" s="17"/>
      <c r="E97"/>
      <c r="F97"/>
      <c r="G97"/>
      <c r="H97"/>
      <c r="I97"/>
      <c r="J97"/>
      <c r="K97" s="18" t="s">
        <v>98</v>
      </c>
      <c r="L97"/>
    </row>
  </sheetData>
  <mergeCells count="18"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  <mergeCell ref="A6:P6"/>
    <mergeCell ref="D7:P7"/>
    <mergeCell ref="A2:P2"/>
    <mergeCell ref="A3:P3"/>
    <mergeCell ref="A7:A8"/>
    <mergeCell ref="B7:B8"/>
    <mergeCell ref="C7:C8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O62 C90:P90 C75:O89 P11:P15 P17:P25 P27:P32 P33:P35 P37:P51 P53:P61 P63:P66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53546-E210-4FA0-8075-DAE58BE269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E38921-FA48-4805-82D6-6F52B37DA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Aprobado-Ejec </vt:lpstr>
      <vt:lpstr>'P1 Presupuesto Aprobado'!Área_de_impresión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2021-12-14T14:55:53Z</cp:lastPrinted>
  <dcterms:created xsi:type="dcterms:W3CDTF">2021-07-29T18:58:50Z</dcterms:created>
  <dcterms:modified xsi:type="dcterms:W3CDTF">2021-12-14T14:56:05Z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