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10-OCTUBRE/"/>
    </mc:Choice>
  </mc:AlternateContent>
  <xr:revisionPtr revIDLastSave="172" documentId="13_ncr:1_{19193922-3F64-4C6C-A1B8-8C702E1E6A75}" xr6:coauthVersionLast="47" xr6:coauthVersionMax="47" xr10:uidLastSave="{733273D6-3A91-4B83-9FF9-98BBF89A4924}"/>
  <bookViews>
    <workbookView xWindow="-120" yWindow="-120" windowWidth="29040" windowHeight="15720" xr2:uid="{784E5D24-0E0A-4A1C-AEDB-8C414D77F257}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'!$A$2:$P$121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2" l="1"/>
  <c r="A73" i="2"/>
  <c r="P64" i="2" l="1"/>
  <c r="P61" i="2"/>
  <c r="D55" i="2"/>
  <c r="F39" i="2"/>
  <c r="D39" i="2"/>
  <c r="D29" i="2"/>
  <c r="D19" i="2"/>
  <c r="E13" i="2"/>
  <c r="D13" i="2"/>
  <c r="J77" i="2"/>
  <c r="I77" i="2"/>
  <c r="H77" i="2"/>
  <c r="C39" i="2"/>
  <c r="B13" i="2"/>
  <c r="P81" i="2"/>
  <c r="P80" i="2"/>
  <c r="P79" i="2"/>
  <c r="O78" i="2"/>
  <c r="O77" i="2" s="1"/>
  <c r="N78" i="2"/>
  <c r="N77" i="2" s="1"/>
  <c r="M77" i="2"/>
  <c r="L77" i="2"/>
  <c r="K77" i="2"/>
  <c r="C77" i="2"/>
  <c r="B77" i="2"/>
  <c r="P63" i="2"/>
  <c r="P62" i="2"/>
  <c r="O60" i="2"/>
  <c r="N60" i="2"/>
  <c r="O59" i="2"/>
  <c r="N59" i="2"/>
  <c r="P58" i="2"/>
  <c r="O57" i="2"/>
  <c r="N57" i="2"/>
  <c r="O56" i="2"/>
  <c r="N56" i="2"/>
  <c r="P54" i="2"/>
  <c r="P53" i="2"/>
  <c r="P52" i="2"/>
  <c r="P51" i="2"/>
  <c r="P50" i="2"/>
  <c r="P49" i="2"/>
  <c r="O48" i="2"/>
  <c r="N48" i="2"/>
  <c r="P47" i="2"/>
  <c r="O46" i="2"/>
  <c r="N46" i="2"/>
  <c r="P45" i="2"/>
  <c r="P44" i="2"/>
  <c r="P43" i="2"/>
  <c r="P42" i="2"/>
  <c r="P41" i="2"/>
  <c r="O40" i="2"/>
  <c r="N40" i="2"/>
  <c r="O38" i="2"/>
  <c r="N38" i="2"/>
  <c r="P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8" i="2"/>
  <c r="N18" i="2"/>
  <c r="O17" i="2"/>
  <c r="N17" i="2"/>
  <c r="O16" i="2"/>
  <c r="N16" i="2"/>
  <c r="O15" i="2"/>
  <c r="N15" i="2"/>
  <c r="O14" i="2"/>
  <c r="N14" i="2"/>
  <c r="P48" i="2" l="1"/>
  <c r="O39" i="2"/>
  <c r="P14" i="2"/>
  <c r="C29" i="2"/>
  <c r="N39" i="2"/>
  <c r="J19" i="2"/>
  <c r="F19" i="2"/>
  <c r="P34" i="2"/>
  <c r="P36" i="2"/>
  <c r="B39" i="2"/>
  <c r="P23" i="2"/>
  <c r="P18" i="2"/>
  <c r="C55" i="2"/>
  <c r="G39" i="2"/>
  <c r="L13" i="2"/>
  <c r="H55" i="2"/>
  <c r="O55" i="2"/>
  <c r="J39" i="2"/>
  <c r="G19" i="2"/>
  <c r="L55" i="2"/>
  <c r="P27" i="2"/>
  <c r="P30" i="2"/>
  <c r="P31" i="2"/>
  <c r="M29" i="2"/>
  <c r="G55" i="2"/>
  <c r="P59" i="2"/>
  <c r="P60" i="2"/>
  <c r="E19" i="2"/>
  <c r="M19" i="2"/>
  <c r="P78" i="2"/>
  <c r="P77" i="2" s="1"/>
  <c r="P17" i="2"/>
  <c r="P16" i="2"/>
  <c r="G13" i="2"/>
  <c r="P40" i="2"/>
  <c r="K39" i="2"/>
  <c r="J13" i="2"/>
  <c r="C19" i="2"/>
  <c r="P32" i="2"/>
  <c r="L39" i="2"/>
  <c r="K13" i="2"/>
  <c r="P20" i="2"/>
  <c r="P28" i="2"/>
  <c r="M13" i="2"/>
  <c r="P21" i="2"/>
  <c r="M55" i="2"/>
  <c r="K55" i="2"/>
  <c r="P22" i="2"/>
  <c r="P35" i="2"/>
  <c r="C13" i="2"/>
  <c r="P24" i="2"/>
  <c r="P46" i="2"/>
  <c r="P25" i="2"/>
  <c r="P33" i="2"/>
  <c r="G29" i="2"/>
  <c r="P38" i="2"/>
  <c r="P57" i="2"/>
  <c r="P26" i="2"/>
  <c r="L29" i="2"/>
  <c r="K29" i="2"/>
  <c r="M39" i="2"/>
  <c r="H19" i="2"/>
  <c r="P15" i="2"/>
  <c r="O13" i="2"/>
  <c r="N55" i="2"/>
  <c r="O19" i="2"/>
  <c r="H13" i="2"/>
  <c r="F13" i="2"/>
  <c r="B55" i="2"/>
  <c r="N13" i="2"/>
  <c r="I13" i="2"/>
  <c r="H39" i="2"/>
  <c r="E55" i="2"/>
  <c r="E39" i="2"/>
  <c r="I39" i="2"/>
  <c r="I29" i="2"/>
  <c r="B29" i="2"/>
  <c r="I19" i="2"/>
  <c r="E29" i="2"/>
  <c r="O29" i="2"/>
  <c r="N29" i="2"/>
  <c r="K19" i="2"/>
  <c r="F29" i="2"/>
  <c r="I55" i="2"/>
  <c r="F55" i="2"/>
  <c r="B19" i="2"/>
  <c r="N19" i="2"/>
  <c r="L19" i="2"/>
  <c r="H29" i="2"/>
  <c r="J29" i="2"/>
  <c r="J55" i="2"/>
  <c r="P56" i="2"/>
  <c r="A72" i="2"/>
  <c r="P39" i="2" l="1"/>
  <c r="P29" i="2"/>
  <c r="P19" i="2"/>
  <c r="P13" i="2"/>
  <c r="P55" i="2"/>
  <c r="D96" i="2"/>
  <c r="E96" i="2"/>
  <c r="F96" i="2"/>
  <c r="G96" i="2"/>
  <c r="H96" i="2"/>
  <c r="I96" i="2"/>
  <c r="J96" i="2"/>
  <c r="K96" i="2"/>
  <c r="L96" i="2"/>
  <c r="M96" i="2"/>
  <c r="N96" i="2"/>
  <c r="O96" i="2"/>
  <c r="D93" i="2"/>
  <c r="E93" i="2"/>
  <c r="F93" i="2"/>
  <c r="G93" i="2"/>
  <c r="H93" i="2"/>
  <c r="I93" i="2"/>
  <c r="J93" i="2"/>
  <c r="K93" i="2"/>
  <c r="L93" i="2"/>
  <c r="M93" i="2"/>
  <c r="N93" i="2"/>
  <c r="O93" i="2"/>
  <c r="D90" i="2"/>
  <c r="E90" i="2"/>
  <c r="F90" i="2"/>
  <c r="G90" i="2"/>
  <c r="H90" i="2"/>
  <c r="I90" i="2"/>
  <c r="J90" i="2"/>
  <c r="K90" i="2"/>
  <c r="L90" i="2"/>
  <c r="M90" i="2"/>
  <c r="N90" i="2"/>
  <c r="O90" i="2"/>
  <c r="D85" i="2"/>
  <c r="E85" i="2"/>
  <c r="F85" i="2"/>
  <c r="G85" i="2"/>
  <c r="H85" i="2"/>
  <c r="I85" i="2"/>
  <c r="J85" i="2"/>
  <c r="K85" i="2"/>
  <c r="L85" i="2"/>
  <c r="M85" i="2"/>
  <c r="N85" i="2"/>
  <c r="O85" i="2"/>
  <c r="D82" i="2"/>
  <c r="E82" i="2"/>
  <c r="F82" i="2"/>
  <c r="G82" i="2"/>
  <c r="H82" i="2"/>
  <c r="I82" i="2"/>
  <c r="J82" i="2"/>
  <c r="K82" i="2"/>
  <c r="L82" i="2"/>
  <c r="M82" i="2"/>
  <c r="N82" i="2"/>
  <c r="O82" i="2"/>
  <c r="P97" i="2"/>
  <c r="P96" i="2" s="1"/>
  <c r="P95" i="2"/>
  <c r="P94" i="2"/>
  <c r="P92" i="2"/>
  <c r="P91" i="2"/>
  <c r="P88" i="2"/>
  <c r="P87" i="2"/>
  <c r="P86" i="2"/>
  <c r="P84" i="2"/>
  <c r="P83" i="2"/>
  <c r="C82" i="2"/>
  <c r="C85" i="2"/>
  <c r="C90" i="2"/>
  <c r="C93" i="2"/>
  <c r="C96" i="2"/>
  <c r="B96" i="2"/>
  <c r="B93" i="2"/>
  <c r="B90" i="2"/>
  <c r="B85" i="2"/>
  <c r="B82" i="2"/>
  <c r="P85" i="2" l="1"/>
  <c r="P93" i="2"/>
  <c r="P90" i="2"/>
  <c r="P82" i="2"/>
  <c r="B98" i="2" l="1"/>
  <c r="H98" i="2"/>
  <c r="L98" i="2"/>
  <c r="M98" i="2"/>
  <c r="G98" i="2"/>
  <c r="N98" i="2"/>
  <c r="D98" i="2"/>
  <c r="K98" i="2"/>
  <c r="O98" i="2"/>
  <c r="F98" i="2"/>
  <c r="E98" i="2"/>
  <c r="J98" i="2"/>
  <c r="C98" i="2"/>
  <c r="I98" i="2"/>
  <c r="P98" i="2" l="1"/>
</calcChain>
</file>

<file path=xl/sharedStrings.xml><?xml version="1.0" encoding="utf-8"?>
<sst xmlns="http://schemas.openxmlformats.org/spreadsheetml/2006/main" count="124" uniqueCount="107">
  <si>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</si>
  <si>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</si>
  <si>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</si>
  <si>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</si>
  <si>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</si>
  <si>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</si>
  <si>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</si>
  <si>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</si>
  <si>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</si>
  <si>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</si>
  <si>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</si>
  <si>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</si>
  <si>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</si>
  <si>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</si>
  <si>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</si>
  <si>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</si>
  <si>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</si>
  <si>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</si>
  <si>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</si>
  <si>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</si>
  <si>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</si>
  <si>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</si>
  <si>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</si>
  <si>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</si>
  <si>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</si>
  <si>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</si>
  <si>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</si>
  <si>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</si>
  <si>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</si>
  <si>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</si>
  <si>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</si>
  <si>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</si>
  <si>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</si>
  <si>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</si>
  <si>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</si>
  <si>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</si>
  <si>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</si>
  <si>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</si>
  <si>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</si>
  <si>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</si>
  <si>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</si>
  <si>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</si>
  <si>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</si>
  <si>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</si>
  <si>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</si>
  <si>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</si>
  <si>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</si>
  <si>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</si>
  <si>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</si>
  <si>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</si>
  <si>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</si>
  <si>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</si>
  <si>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</si>
  <si>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</si>
  <si>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</si>
  <si>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</si>
  <si>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</si>
  <si>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</si>
  <si>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</si>
  <si>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</si>
  <si>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</si>
  <si>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</si>
  <si>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</si>
  <si>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</si>
  <si>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</si>
  <si>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</si>
  <si>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</si>
  <si>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</si>
  <si>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</si>
  <si>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</si>
  <si>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</si>
  <si>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</si>
  <si>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</si>
  <si>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</si>
  <si>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</si>
  <si>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</si>
  <si>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</si>
  <si>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</si>
  <si>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</si>
  <si>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</si>
  <si>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</si>
  <si>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</si>
  <si>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</si>
  <si>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</si>
  <si>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</si>
  <si>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</si>
  <si>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</si>
  <si>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</si>
  <si>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</si>
  <si>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</si>
  <si>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</si>
  <si>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Detalle</t>
  </si>
  <si>
    <t xml:space="preserve">Ejecución de Gastos y Aplicaciones financieras </t>
  </si>
  <si>
    <t>Año 2024</t>
  </si>
  <si>
    <t>(Valores en RD$)</t>
  </si>
  <si>
    <r>
      <rPr>
        <b/>
        <sz val="8"/>
        <rFont val="Arial"/>
        <family val="2"/>
      </rPr>
      <t xml:space="preserve">Presupuesto aprobado: </t>
    </r>
    <r>
      <rPr>
        <sz val="8"/>
        <rFont val="Arial"/>
        <family val="2"/>
      </rPr>
      <t>Se refiere al prepuesto aprobado en Ley de Presupuesto General del Estado</t>
    </r>
  </si>
  <si>
    <r>
      <rPr>
        <b/>
        <sz val="8"/>
        <rFont val="Arial"/>
        <family val="2"/>
      </rPr>
      <t>Presupuesto modificado:</t>
    </r>
    <r>
      <rPr>
        <sz val="8"/>
        <rFont val="Arial"/>
        <family val="2"/>
      </rPr>
      <t xml:space="preserve"> Se refiere al presupuesto aprobado en caso de que el Congreso Nacional apruebe un presupuesto complementario.</t>
    </r>
  </si>
  <si>
    <r>
      <rPr>
        <b/>
        <sz val="8"/>
        <rFont val="Arial"/>
        <family val="2"/>
      </rPr>
      <t>Total devengado:</t>
    </r>
    <r>
      <rPr>
        <sz val="8"/>
        <rFont val="Arial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</si>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</sst>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165" fontId="7" fillId="0" borderId="1" xfId="0" applyNumberFormat="1" applyFont="1" applyBorder="1"/>
    <xf numFmtId="164" fontId="3" fillId="0" borderId="0" xfId="1" applyFont="1"/>
    <xf numFmtId="43" fontId="3" fillId="0" borderId="0" xfId="0" applyNumberFormat="1" applyFont="1"/>
    <xf numFmtId="0" fontId="8" fillId="0" borderId="0" xfId="0" applyFont="1"/>
    <xf numFmtId="0" fontId="9" fillId="0" borderId="1" xfId="0" applyFont="1" applyBorder="1" applyAlignment="1">
      <alignment horizontal="left"/>
    </xf>
    <xf numFmtId="164" fontId="3" fillId="0" borderId="12" xfId="1" applyFont="1" applyBorder="1"/>
    <xf numFmtId="164" fontId="7" fillId="0" borderId="0" xfId="1" applyFont="1"/>
    <xf numFmtId="0" fontId="13" fillId="3" borderId="3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166" fontId="9" fillId="0" borderId="0" xfId="0" applyNumberFormat="1" applyFont="1" applyAlignment="1">
      <alignment horizontal="left" wrapText="1" indent="1"/>
    </xf>
    <xf numFmtId="166" fontId="7" fillId="0" borderId="0" xfId="0" applyNumberFormat="1" applyFont="1"/>
    <xf numFmtId="166" fontId="10" fillId="0" borderId="0" xfId="0" applyNumberFormat="1" applyFont="1" applyAlignment="1">
      <alignment horizontal="left" wrapText="1" indent="2"/>
    </xf>
    <xf numFmtId="166" fontId="3" fillId="0" borderId="0" xfId="0" applyNumberFormat="1" applyFont="1"/>
    <xf numFmtId="166" fontId="11" fillId="0" borderId="0" xfId="0" applyNumberFormat="1" applyFont="1" applyAlignment="1">
      <alignment horizontal="left" wrapText="1" indent="2"/>
    </xf>
    <xf numFmtId="166" fontId="3" fillId="0" borderId="0" xfId="0" applyNumberFormat="1" applyFont="1" applyAlignment="1">
      <alignment horizontal="left" indent="2"/>
    </xf>
    <xf numFmtId="166" fontId="13" fillId="3" borderId="3" xfId="0" applyNumberFormat="1" applyFont="1" applyFill="1" applyBorder="1" applyAlignment="1">
      <alignment horizontal="center"/>
    </xf>
    <xf numFmtId="166" fontId="13" fillId="3" borderId="7" xfId="0" applyNumberFormat="1" applyFont="1" applyFill="1" applyBorder="1" applyAlignment="1">
      <alignment horizontal="center"/>
    </xf>
    <xf numFmtId="166" fontId="9" fillId="0" borderId="1" xfId="0" applyNumberFormat="1" applyFont="1" applyBorder="1" applyAlignment="1">
      <alignment horizontal="left" wrapText="1"/>
    </xf>
    <xf numFmtId="166" fontId="7" fillId="0" borderId="1" xfId="0" applyNumberFormat="1" applyFont="1" applyBorder="1"/>
    <xf numFmtId="166" fontId="13" fillId="2" borderId="2" xfId="0" applyNumberFormat="1" applyFont="1" applyFill="1" applyBorder="1" applyAlignment="1">
      <alignment horizontal="right" vertical="center"/>
    </xf>
    <xf numFmtId="166" fontId="13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6" fillId="0" borderId="0" xfId="0" applyFont="1" applyAlignment="1">
      <alignment horizontal="center" vertical="top" wrapText="1" readingOrder="1"/>
    </xf>
    <xf numFmtId="0" fontId="13" fillId="3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 wrapText="1" readingOrder="1"/>
    </xf>
    <xf numFmtId="166" fontId="2" fillId="0" borderId="0" xfId="0" applyNumberFormat="1" applyFont="1" applyAlignment="1">
      <alignment horizontal="center" vertical="center" wrapText="1" readingOrder="1"/>
    </xf>
    <xf numFmtId="166" fontId="4" fillId="0" borderId="5" xfId="0" applyNumberFormat="1" applyFont="1" applyBorder="1" applyAlignment="1">
      <alignment horizontal="center" vertical="top" wrapText="1" readingOrder="1"/>
    </xf>
    <xf numFmtId="166" fontId="4" fillId="0" borderId="0" xfId="0" applyNumberFormat="1" applyFont="1" applyAlignment="1">
      <alignment horizontal="center" vertical="top" wrapText="1" readingOrder="1"/>
    </xf>
    <xf numFmtId="166" fontId="5" fillId="0" borderId="5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6" fillId="0" borderId="5" xfId="0" applyNumberFormat="1" applyFont="1" applyBorder="1" applyAlignment="1">
      <alignment horizontal="center" vertical="top" wrapText="1" readingOrder="1"/>
    </xf>
    <xf numFmtId="166" fontId="6" fillId="0" borderId="0" xfId="0" applyNumberFormat="1" applyFont="1" applyAlignment="1">
      <alignment horizontal="center" vertical="top" wrapText="1" readingOrder="1"/>
    </xf>
    <xf numFmtId="166" fontId="13" fillId="2" borderId="10" xfId="0" applyNumberFormat="1" applyFont="1" applyFill="1" applyBorder="1" applyAlignment="1">
      <alignment horizontal="center" vertical="center"/>
    </xf>
    <xf numFmtId="166" fontId="13" fillId="2" borderId="11" xfId="0" applyNumberFormat="1" applyFont="1" applyFill="1" applyBorder="1" applyAlignment="1">
      <alignment horizontal="center" vertical="center"/>
    </xf>
    <xf numFmtId="166" fontId="13" fillId="2" borderId="3" xfId="1" applyNumberFormat="1" applyFont="1" applyFill="1" applyBorder="1" applyAlignment="1">
      <alignment horizontal="center" vertical="center" wrapText="1"/>
    </xf>
    <xf numFmtId="166" fontId="13" fillId="2" borderId="4" xfId="1" applyNumberFormat="1" applyFont="1" applyFill="1" applyBorder="1" applyAlignment="1">
      <alignment horizontal="center" vertical="center" wrapText="1"/>
    </xf>
    <xf numFmtId="166" fontId="13" fillId="3" borderId="9" xfId="0" applyNumberFormat="1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64" fontId="13" fillId="2" borderId="3" xfId="1" applyFont="1" applyFill="1" applyBorder="1" applyAlignment="1">
      <alignment horizontal="center" vertical="center" wrapText="1"/>
    </xf>
    <xf numFmtId="164" fontId="13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164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331514</xdr:colOff>
      <xdr:row>0</xdr:row>
      <xdr:rowOff>66675</xdr:rowOff>
    </xdr:from>
    <xdr:to>
      <xdr:col>6</xdr:col>
      <xdr:colOff>61233</xdr:colOff>
      <xdr:row>5</xdr:row>
      <xdr:rowOff>171606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84889" y="66675"/>
          <a:ext cx="2272894" cy="1190781"/>
        </a:xfrm>
        <a:prstGeom prst="rect">
          <a:avLst/>
        </a:prstGeom>
      </xdr:spPr>
    </xdr:pic>
    <xdr:clientData/>
  </xdr:twoCellAnchor>
  <xdr:twoCellAnchor editAs="oneCell">
    <xdr:from>
      <xdr:col>3</xdr:col>
      <xdr:colOff>447675</xdr:colOff>
      <xdr:row>65</xdr:row>
      <xdr:rowOff>9525</xdr:rowOff>
    </xdr:from>
    <xdr:to>
      <xdr:col>6</xdr:col>
      <xdr:colOff>177394</xdr:colOff>
      <xdr:row>70</xdr:row>
      <xdr:rowOff>123981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00F339-AC3C-4090-B80D-8DF66DDD8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01050" y="12353925"/>
          <a:ext cx="2272894" cy="1190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PORTAL/REPORTES/PLANILLA%20EJECUCION%202024.xlsx" TargetMode="External"/><Relationship Id="rId1" Type="http://schemas.openxmlformats.org/officeDocument/2006/relationships/externalLinkPath" Target="/teams/CONTABILIDAD/FINANCIERO/PORTAL/REPORTES/PLANILLA%20EJECUC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P2 Presupuesto Aprobado-Ejec "/>
      <sheetName val="Hoja1"/>
      <sheetName val="PROGRAMACION DE GASTOS"/>
      <sheetName val="PARA MEMORIA"/>
    </sheetNames>
    <sheetDataSet>
      <sheetData sheetId="0" refreshError="1"/>
      <sheetData sheetId="1" refreshError="1"/>
      <sheetData sheetId="2"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  <row r="7">
          <cell r="P7">
            <v>0</v>
          </cell>
          <cell r="Q7">
            <v>0</v>
          </cell>
        </row>
        <row r="8">
          <cell r="P8">
            <v>0</v>
          </cell>
          <cell r="Q8">
            <v>0</v>
          </cell>
        </row>
        <row r="9">
          <cell r="P9">
            <v>0</v>
          </cell>
          <cell r="Q9">
            <v>0</v>
          </cell>
        </row>
        <row r="10">
          <cell r="P10">
            <v>0</v>
          </cell>
          <cell r="Q10">
            <v>0</v>
          </cell>
        </row>
        <row r="11">
          <cell r="P11">
            <v>0</v>
          </cell>
          <cell r="Q11">
            <v>0</v>
          </cell>
        </row>
        <row r="12">
          <cell r="P12">
            <v>0</v>
          </cell>
          <cell r="Q12">
            <v>0</v>
          </cell>
        </row>
        <row r="13">
          <cell r="P13">
            <v>0</v>
          </cell>
          <cell r="Q13">
            <v>0</v>
          </cell>
        </row>
        <row r="14">
          <cell r="P14">
            <v>0</v>
          </cell>
          <cell r="Q14">
            <v>0</v>
          </cell>
        </row>
        <row r="15">
          <cell r="P15">
            <v>0</v>
          </cell>
          <cell r="Q15">
            <v>0</v>
          </cell>
        </row>
        <row r="17">
          <cell r="P17">
            <v>0</v>
          </cell>
          <cell r="Q17">
            <v>0</v>
          </cell>
        </row>
        <row r="18">
          <cell r="P18">
            <v>0</v>
          </cell>
          <cell r="Q18">
            <v>0</v>
          </cell>
        </row>
        <row r="19">
          <cell r="P19">
            <v>0</v>
          </cell>
          <cell r="Q19">
            <v>0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  <cell r="Q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</row>
        <row r="25">
          <cell r="P25">
            <v>0</v>
          </cell>
          <cell r="Q25">
            <v>0</v>
          </cell>
        </row>
        <row r="26">
          <cell r="P26">
            <v>0</v>
          </cell>
          <cell r="Q26">
            <v>0</v>
          </cell>
        </row>
        <row r="28">
          <cell r="P28">
            <v>0</v>
          </cell>
          <cell r="Q28">
            <v>0</v>
          </cell>
        </row>
        <row r="29">
          <cell r="P29">
            <v>0</v>
          </cell>
          <cell r="Q29">
            <v>0</v>
          </cell>
        </row>
        <row r="30">
          <cell r="P30">
            <v>0</v>
          </cell>
          <cell r="Q30">
            <v>0</v>
          </cell>
        </row>
        <row r="31">
          <cell r="P31">
            <v>0</v>
          </cell>
          <cell r="Q31">
            <v>0</v>
          </cell>
        </row>
        <row r="32">
          <cell r="P32">
            <v>0</v>
          </cell>
          <cell r="Q32">
            <v>0</v>
          </cell>
        </row>
        <row r="33">
          <cell r="P33">
            <v>0</v>
          </cell>
          <cell r="Q33">
            <v>0</v>
          </cell>
        </row>
        <row r="34">
          <cell r="P34">
            <v>0</v>
          </cell>
          <cell r="Q34">
            <v>0</v>
          </cell>
        </row>
        <row r="35">
          <cell r="P35">
            <v>0</v>
          </cell>
          <cell r="Q35">
            <v>0</v>
          </cell>
        </row>
        <row r="37">
          <cell r="P37">
            <v>0</v>
          </cell>
          <cell r="Q37">
            <v>0</v>
          </cell>
        </row>
        <row r="38">
          <cell r="P38">
            <v>0</v>
          </cell>
          <cell r="Q38">
            <v>0</v>
          </cell>
        </row>
        <row r="39">
          <cell r="P39">
            <v>0</v>
          </cell>
          <cell r="Q39">
            <v>0</v>
          </cell>
        </row>
        <row r="40">
          <cell r="P40">
            <v>0</v>
          </cell>
          <cell r="Q40">
            <v>0</v>
          </cell>
        </row>
        <row r="41">
          <cell r="P41">
            <v>0</v>
          </cell>
          <cell r="Q41">
            <v>0</v>
          </cell>
        </row>
        <row r="42">
          <cell r="P42">
            <v>0</v>
          </cell>
          <cell r="Q42">
            <v>0</v>
          </cell>
        </row>
        <row r="43">
          <cell r="P43">
            <v>0</v>
          </cell>
          <cell r="Q43">
            <v>0</v>
          </cell>
        </row>
        <row r="45">
          <cell r="P45">
            <v>0</v>
          </cell>
          <cell r="Q45">
            <v>0</v>
          </cell>
        </row>
        <row r="46">
          <cell r="P46">
            <v>0</v>
          </cell>
          <cell r="Q46">
            <v>0</v>
          </cell>
        </row>
        <row r="47">
          <cell r="P47">
            <v>0</v>
          </cell>
          <cell r="Q47">
            <v>0</v>
          </cell>
        </row>
        <row r="48">
          <cell r="P48">
            <v>0</v>
          </cell>
          <cell r="Q48">
            <v>0</v>
          </cell>
        </row>
        <row r="49">
          <cell r="P49">
            <v>0</v>
          </cell>
          <cell r="Q49">
            <v>0</v>
          </cell>
        </row>
        <row r="50">
          <cell r="P50">
            <v>0</v>
          </cell>
          <cell r="Q50">
            <v>0</v>
          </cell>
        </row>
        <row r="51">
          <cell r="P51">
            <v>0</v>
          </cell>
          <cell r="Q51">
            <v>0</v>
          </cell>
        </row>
        <row r="52">
          <cell r="P52">
            <v>0</v>
          </cell>
          <cell r="Q52">
            <v>0</v>
          </cell>
        </row>
        <row r="53">
          <cell r="P53">
            <v>0</v>
          </cell>
          <cell r="Q53">
            <v>0</v>
          </cell>
        </row>
        <row r="54">
          <cell r="P54">
            <v>0</v>
          </cell>
          <cell r="Q54">
            <v>0</v>
          </cell>
        </row>
        <row r="55">
          <cell r="P55">
            <v>0</v>
          </cell>
          <cell r="Q55">
            <v>0</v>
          </cell>
        </row>
        <row r="56">
          <cell r="P56">
            <v>0</v>
          </cell>
          <cell r="Q56">
            <v>0</v>
          </cell>
        </row>
        <row r="57">
          <cell r="P57">
            <v>0</v>
          </cell>
          <cell r="Q57">
            <v>0</v>
          </cell>
        </row>
        <row r="58">
          <cell r="P58">
            <v>0</v>
          </cell>
          <cell r="Q58">
            <v>0</v>
          </cell>
        </row>
        <row r="60">
          <cell r="P60">
            <v>0</v>
          </cell>
          <cell r="Q60">
            <v>0</v>
          </cell>
        </row>
        <row r="61">
          <cell r="P61">
            <v>0</v>
          </cell>
          <cell r="Q61">
            <v>0</v>
          </cell>
        </row>
        <row r="62">
          <cell r="P62">
            <v>0</v>
          </cell>
          <cell r="Q62">
            <v>0</v>
          </cell>
        </row>
        <row r="63">
          <cell r="P63">
            <v>0</v>
          </cell>
          <cell r="Q63">
            <v>0</v>
          </cell>
        </row>
        <row r="65">
          <cell r="P65">
            <v>0</v>
          </cell>
          <cell r="Q65">
            <v>0</v>
          </cell>
        </row>
        <row r="66">
          <cell r="P66">
            <v>0</v>
          </cell>
          <cell r="Q66">
            <v>0</v>
          </cell>
        </row>
        <row r="67">
          <cell r="P67">
            <v>0</v>
          </cell>
          <cell r="Q67">
            <v>0</v>
          </cell>
        </row>
        <row r="68">
          <cell r="P68">
            <v>0</v>
          </cell>
          <cell r="Q68">
            <v>0</v>
          </cell>
        </row>
        <row r="69">
          <cell r="P69">
            <v>0</v>
          </cell>
          <cell r="Q69">
            <v>0</v>
          </cell>
        </row>
        <row r="70">
          <cell r="P70">
            <v>0</v>
          </cell>
          <cell r="Q70">
            <v>0</v>
          </cell>
        </row>
        <row r="71">
          <cell r="P71">
            <v>0</v>
          </cell>
          <cell r="Q71">
            <v>0</v>
          </cell>
        </row>
        <row r="72">
          <cell r="P72">
            <v>0</v>
          </cell>
          <cell r="Q72">
            <v>0</v>
          </cell>
        </row>
        <row r="73">
          <cell r="P73">
            <v>0</v>
          </cell>
          <cell r="Q73">
            <v>0</v>
          </cell>
        </row>
        <row r="75">
          <cell r="P75">
            <v>0</v>
          </cell>
          <cell r="Q75">
            <v>0</v>
          </cell>
        </row>
        <row r="76">
          <cell r="P76">
            <v>0</v>
          </cell>
          <cell r="Q76">
            <v>0</v>
          </cell>
        </row>
        <row r="77">
          <cell r="P77">
            <v>0</v>
          </cell>
          <cell r="Q77">
            <v>0</v>
          </cell>
        </row>
        <row r="78">
          <cell r="P78">
            <v>0</v>
          </cell>
          <cell r="Q78">
            <v>0</v>
          </cell>
        </row>
        <row r="79">
          <cell r="P79">
            <v>0</v>
          </cell>
          <cell r="Q79">
            <v>0</v>
          </cell>
        </row>
        <row r="80">
          <cell r="P80">
            <v>0</v>
          </cell>
          <cell r="Q80">
            <v>0</v>
          </cell>
        </row>
        <row r="81">
          <cell r="P81">
            <v>0</v>
          </cell>
          <cell r="Q81">
            <v>0</v>
          </cell>
        </row>
        <row r="82">
          <cell r="P82">
            <v>0</v>
          </cell>
          <cell r="Q82">
            <v>0</v>
          </cell>
        </row>
        <row r="83">
          <cell r="P83">
            <v>0</v>
          </cell>
          <cell r="Q83">
            <v>0</v>
          </cell>
        </row>
        <row r="84">
          <cell r="P84">
            <v>0</v>
          </cell>
          <cell r="Q84">
            <v>0</v>
          </cell>
        </row>
        <row r="85">
          <cell r="P85">
            <v>0</v>
          </cell>
          <cell r="Q85">
            <v>0</v>
          </cell>
        </row>
        <row r="86">
          <cell r="P86">
            <v>0</v>
          </cell>
          <cell r="Q86">
            <v>0</v>
          </cell>
        </row>
        <row r="87">
          <cell r="P87">
            <v>0</v>
          </cell>
          <cell r="Q87">
            <v>0</v>
          </cell>
        </row>
        <row r="88">
          <cell r="P88">
            <v>0</v>
          </cell>
          <cell r="Q88">
            <v>0</v>
          </cell>
        </row>
        <row r="89">
          <cell r="P89">
            <v>0</v>
          </cell>
          <cell r="Q89">
            <v>0</v>
          </cell>
        </row>
        <row r="90">
          <cell r="P90">
            <v>0</v>
          </cell>
          <cell r="Q90">
            <v>0</v>
          </cell>
        </row>
        <row r="91">
          <cell r="P91">
            <v>0</v>
          </cell>
          <cell r="Q91">
            <v>0</v>
          </cell>
        </row>
        <row r="92">
          <cell r="P92">
            <v>0</v>
          </cell>
          <cell r="Q92">
            <v>0</v>
          </cell>
        </row>
        <row r="93">
          <cell r="P93">
            <v>0</v>
          </cell>
          <cell r="Q93">
            <v>0</v>
          </cell>
        </row>
        <row r="94">
          <cell r="P94">
            <v>0</v>
          </cell>
          <cell r="Q94">
            <v>0</v>
          </cell>
        </row>
        <row r="95">
          <cell r="P95">
            <v>0</v>
          </cell>
          <cell r="Q95">
            <v>0</v>
          </cell>
        </row>
        <row r="96">
          <cell r="P96">
            <v>0</v>
          </cell>
          <cell r="Q96">
            <v>0</v>
          </cell>
        </row>
        <row r="97">
          <cell r="P97">
            <v>0</v>
          </cell>
          <cell r="Q97">
            <v>0</v>
          </cell>
        </row>
        <row r="98">
          <cell r="P98">
            <v>0</v>
          </cell>
          <cell r="Q98">
            <v>0</v>
          </cell>
        </row>
        <row r="99">
          <cell r="P99">
            <v>0</v>
          </cell>
          <cell r="Q99">
            <v>0</v>
          </cell>
        </row>
        <row r="100">
          <cell r="P100">
            <v>0</v>
          </cell>
          <cell r="Q100">
            <v>0</v>
          </cell>
        </row>
        <row r="101">
          <cell r="P101">
            <v>0</v>
          </cell>
          <cell r="Q101">
            <v>0</v>
          </cell>
        </row>
        <row r="102">
          <cell r="P102">
            <v>0</v>
          </cell>
          <cell r="Q102">
            <v>0</v>
          </cell>
        </row>
        <row r="103">
          <cell r="P103">
            <v>0</v>
          </cell>
          <cell r="Q103">
            <v>0</v>
          </cell>
        </row>
        <row r="105">
          <cell r="P105">
            <v>0</v>
          </cell>
          <cell r="Q105">
            <v>0</v>
          </cell>
        </row>
        <row r="108">
          <cell r="P108">
            <v>0</v>
          </cell>
          <cell r="Q108">
            <v>0</v>
          </cell>
        </row>
        <row r="109">
          <cell r="P109">
            <v>0</v>
          </cell>
          <cell r="Q109">
            <v>0</v>
          </cell>
        </row>
        <row r="110">
          <cell r="P110">
            <v>0</v>
          </cell>
          <cell r="Q110">
            <v>0</v>
          </cell>
        </row>
        <row r="111">
          <cell r="P111">
            <v>0</v>
          </cell>
          <cell r="Q111">
            <v>0</v>
          </cell>
        </row>
        <row r="112">
          <cell r="P112">
            <v>0</v>
          </cell>
          <cell r="Q112">
            <v>0</v>
          </cell>
        </row>
        <row r="113">
          <cell r="P113">
            <v>0</v>
          </cell>
          <cell r="Q113">
            <v>0</v>
          </cell>
        </row>
        <row r="115">
          <cell r="P115">
            <v>0</v>
          </cell>
          <cell r="Q115">
            <v>0</v>
          </cell>
        </row>
        <row r="116">
          <cell r="P116">
            <v>0</v>
          </cell>
          <cell r="Q116">
            <v>0</v>
          </cell>
        </row>
        <row r="117">
          <cell r="P117">
            <v>0</v>
          </cell>
          <cell r="Q117">
            <v>0</v>
          </cell>
        </row>
        <row r="118">
          <cell r="P118">
            <v>0</v>
          </cell>
          <cell r="Q118">
            <v>0</v>
          </cell>
        </row>
        <row r="119">
          <cell r="P119">
            <v>0</v>
          </cell>
          <cell r="Q119">
            <v>0</v>
          </cell>
        </row>
        <row r="120">
          <cell r="P120">
            <v>0</v>
          </cell>
          <cell r="Q120">
            <v>0</v>
          </cell>
        </row>
        <row r="121">
          <cell r="P121">
            <v>0</v>
          </cell>
          <cell r="Q121">
            <v>0</v>
          </cell>
        </row>
        <row r="122">
          <cell r="P122">
            <v>0</v>
          </cell>
          <cell r="Q122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5:R120"/>
  <sheetViews>
    <sheetView showGridLines="0" tabSelected="1" zoomScaleNormal="100" workbookViewId="0">
      <selection activeCell="Q7" sqref="Q7"/>
    </sheetView>
  </sheetViews>
  <sheetFormatPr baseColWidth="10" defaultColWidth="11.42578125" defaultRowHeight="14.25" x14ac:dyDescent="0.2"/>
  <cols>
    <col min="1" max="1" width="85.28515625" style="1" bestFit="1" customWidth="1"/>
    <col min="2" max="2" width="16.5703125" style="1" customWidth="1"/>
    <col min="3" max="3" width="17.42578125" style="1" customWidth="1"/>
    <col min="4" max="6" width="12.7109375" style="1" bestFit="1" customWidth="1"/>
    <col min="7" max="9" width="14.42578125" style="1" bestFit="1" customWidth="1"/>
    <col min="10" max="11" width="12.7109375" style="1" bestFit="1" customWidth="1"/>
    <col min="12" max="12" width="14.140625" style="1" bestFit="1" customWidth="1"/>
    <col min="13" max="13" width="14.42578125" style="1" bestFit="1" customWidth="1"/>
    <col min="14" max="14" width="15.5703125" style="1" bestFit="1" customWidth="1"/>
    <col min="15" max="15" width="12.7109375" style="1" bestFit="1" customWidth="1"/>
    <col min="16" max="16" width="13.85546875" style="1" bestFit="1" customWidth="1"/>
    <col min="17" max="16384" width="11.42578125" style="1"/>
  </cols>
  <sheetData>
    <row r="5" spans="1:18" ht="28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8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8" ht="18" x14ac:dyDescent="0.2">
      <c r="A7" s="56" t="s">
        <v>93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8" ht="15.75" customHeight="1" x14ac:dyDescent="0.2">
      <c r="A8" s="58" t="s">
        <v>92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8" ht="15.75" customHeight="1" x14ac:dyDescent="0.2">
      <c r="A9" s="29" t="s">
        <v>94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8" ht="15" x14ac:dyDescent="0.2">
      <c r="A10" s="52" t="s">
        <v>91</v>
      </c>
      <c r="B10" s="54" t="s">
        <v>89</v>
      </c>
      <c r="C10" s="54" t="s">
        <v>88</v>
      </c>
      <c r="D10" s="30" t="s">
        <v>90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</row>
    <row r="11" spans="1:18" ht="15" x14ac:dyDescent="0.25">
      <c r="A11" s="53"/>
      <c r="B11" s="55"/>
      <c r="C11" s="55"/>
      <c r="D11" s="9" t="s">
        <v>76</v>
      </c>
      <c r="E11" s="9" t="s">
        <v>77</v>
      </c>
      <c r="F11" s="9" t="s">
        <v>78</v>
      </c>
      <c r="G11" s="9" t="s">
        <v>79</v>
      </c>
      <c r="H11" s="10" t="s">
        <v>80</v>
      </c>
      <c r="I11" s="9" t="s">
        <v>81</v>
      </c>
      <c r="J11" s="10" t="s">
        <v>82</v>
      </c>
      <c r="K11" s="9" t="s">
        <v>83</v>
      </c>
      <c r="L11" s="9" t="s">
        <v>84</v>
      </c>
      <c r="M11" s="9" t="s">
        <v>85</v>
      </c>
      <c r="N11" s="9" t="s">
        <v>86</v>
      </c>
      <c r="O11" s="10" t="s">
        <v>87</v>
      </c>
      <c r="P11" s="9" t="s">
        <v>75</v>
      </c>
    </row>
    <row r="12" spans="1:18" ht="15" x14ac:dyDescent="0.25">
      <c r="A12" s="6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" x14ac:dyDescent="0.25">
      <c r="A13" s="11" t="s">
        <v>1</v>
      </c>
      <c r="B13" s="12">
        <f>+SUM(B14:B18)</f>
        <v>433062038.56100804</v>
      </c>
      <c r="C13" s="12">
        <f t="shared" ref="C13:E13" si="0">+SUM(C14:C18)</f>
        <v>459957038.56100804</v>
      </c>
      <c r="D13" s="12">
        <f t="shared" si="0"/>
        <v>32013544.070000004</v>
      </c>
      <c r="E13" s="12">
        <f t="shared" si="0"/>
        <v>18992988.690000001</v>
      </c>
      <c r="F13" s="12">
        <f t="shared" ref="F13:O13" si="1">+SUM(F14:F18)</f>
        <v>32249076.940000001</v>
      </c>
      <c r="G13" s="12">
        <f t="shared" si="1"/>
        <v>33066524.91</v>
      </c>
      <c r="H13" s="12">
        <f t="shared" si="1"/>
        <v>33357773.050000004</v>
      </c>
      <c r="I13" s="12">
        <f t="shared" si="1"/>
        <v>19230479.630000003</v>
      </c>
      <c r="J13" s="12">
        <f t="shared" si="1"/>
        <v>35544648.369999997</v>
      </c>
      <c r="K13" s="12">
        <f t="shared" si="1"/>
        <v>46123891.580000006</v>
      </c>
      <c r="L13" s="12">
        <f t="shared" si="1"/>
        <v>20960907.010000002</v>
      </c>
      <c r="M13" s="12">
        <f t="shared" si="1"/>
        <v>33608557.369999997</v>
      </c>
      <c r="N13" s="12">
        <f t="shared" si="1"/>
        <v>0</v>
      </c>
      <c r="O13" s="12">
        <f t="shared" si="1"/>
        <v>0</v>
      </c>
      <c r="P13" s="12">
        <f t="shared" ref="P13" si="2">+SUM(P14:P18)</f>
        <v>305148391.62</v>
      </c>
      <c r="Q13" s="3"/>
      <c r="R13" s="4"/>
    </row>
    <row r="14" spans="1:18" x14ac:dyDescent="0.2">
      <c r="A14" s="13" t="s">
        <v>2</v>
      </c>
      <c r="B14" s="14">
        <v>231090872.83999997</v>
      </c>
      <c r="C14" s="14">
        <v>236090872.83999997</v>
      </c>
      <c r="D14" s="14">
        <v>14453315.210000001</v>
      </c>
      <c r="E14" s="14">
        <v>14553315.210000001</v>
      </c>
      <c r="F14" s="14">
        <v>14787304.130000001</v>
      </c>
      <c r="G14" s="14">
        <v>14795907.210000001</v>
      </c>
      <c r="H14" s="14">
        <v>14931362</v>
      </c>
      <c r="I14" s="14">
        <v>14792983.620000001</v>
      </c>
      <c r="J14" s="14">
        <v>14870127.33</v>
      </c>
      <c r="K14" s="14">
        <v>14775907.210000001</v>
      </c>
      <c r="L14" s="14">
        <v>15358868.700000001</v>
      </c>
      <c r="M14" s="14">
        <v>14635779.58</v>
      </c>
      <c r="N14" s="14">
        <f>+SUM([1]Hoja1!P5:P10)</f>
        <v>0</v>
      </c>
      <c r="O14" s="14">
        <f>+SUM([1]Hoja1!Q5:Q10)</f>
        <v>0</v>
      </c>
      <c r="P14" s="14">
        <f>SUM(D14:O14)</f>
        <v>147954870.20000002</v>
      </c>
      <c r="Q14" s="3"/>
    </row>
    <row r="15" spans="1:18" x14ac:dyDescent="0.2">
      <c r="A15" s="13" t="s">
        <v>3</v>
      </c>
      <c r="B15" s="14">
        <v>117136288.41</v>
      </c>
      <c r="C15" s="14">
        <v>144031288.41</v>
      </c>
      <c r="D15" s="14">
        <v>1307522.53</v>
      </c>
      <c r="E15" s="14">
        <v>1364694.23</v>
      </c>
      <c r="F15" s="14">
        <v>13787198.310000001</v>
      </c>
      <c r="G15" s="14">
        <v>15201493.290000001</v>
      </c>
      <c r="H15" s="14">
        <v>15360804.630000001</v>
      </c>
      <c r="I15" s="14">
        <v>1373953.26</v>
      </c>
      <c r="J15" s="14">
        <v>17295383.609999999</v>
      </c>
      <c r="K15" s="14">
        <v>14166355.23</v>
      </c>
      <c r="L15" s="14">
        <v>2824697.59</v>
      </c>
      <c r="M15" s="14">
        <v>15410199.32</v>
      </c>
      <c r="N15" s="14">
        <f>+SUM([1]Hoja1!P11:P18)</f>
        <v>0</v>
      </c>
      <c r="O15" s="14">
        <f>+SUM([1]Hoja1!Q11:Q18)</f>
        <v>0</v>
      </c>
      <c r="P15" s="14">
        <f t="shared" ref="P15:P18" si="3">SUM(D15:O15)</f>
        <v>98092302</v>
      </c>
      <c r="Q15" s="3"/>
    </row>
    <row r="16" spans="1:18" x14ac:dyDescent="0.2">
      <c r="A16" s="13" t="s">
        <v>4</v>
      </c>
      <c r="B16" s="14">
        <v>22438120</v>
      </c>
      <c r="C16" s="14">
        <v>19438120</v>
      </c>
      <c r="D16" s="14">
        <v>785000</v>
      </c>
      <c r="E16" s="14">
        <v>1335000</v>
      </c>
      <c r="F16" s="14">
        <v>1935000</v>
      </c>
      <c r="G16" s="14">
        <v>1335000</v>
      </c>
      <c r="H16" s="14">
        <v>1285000</v>
      </c>
      <c r="I16" s="14">
        <v>1285000</v>
      </c>
      <c r="J16" s="14">
        <v>1600000</v>
      </c>
      <c r="K16" s="14">
        <v>1450000</v>
      </c>
      <c r="L16" s="14">
        <v>550000</v>
      </c>
      <c r="M16" s="14">
        <v>1550000</v>
      </c>
      <c r="N16" s="14">
        <f>+SUM([1]Hoja1!P19:P20)</f>
        <v>0</v>
      </c>
      <c r="O16" s="14">
        <f>+SUM([1]Hoja1!Q19:Q20)</f>
        <v>0</v>
      </c>
      <c r="P16" s="14">
        <f t="shared" si="3"/>
        <v>13110000</v>
      </c>
      <c r="Q16" s="7"/>
    </row>
    <row r="17" spans="1:17" x14ac:dyDescent="0.2">
      <c r="A17" s="13" t="s">
        <v>5</v>
      </c>
      <c r="B17" s="14">
        <v>38311132.420000002</v>
      </c>
      <c r="C17" s="14">
        <v>36311132.420000002</v>
      </c>
      <c r="D17" s="14">
        <v>13732315.210000001</v>
      </c>
      <c r="E17" s="14">
        <v>0</v>
      </c>
      <c r="F17" s="14">
        <v>0</v>
      </c>
      <c r="G17" s="14">
        <v>0</v>
      </c>
      <c r="H17" s="14">
        <v>16750</v>
      </c>
      <c r="I17" s="14">
        <v>27083.33</v>
      </c>
      <c r="J17" s="14">
        <v>30000</v>
      </c>
      <c r="K17" s="14">
        <v>13974846.710000001</v>
      </c>
      <c r="L17" s="14">
        <v>16666.669999999998</v>
      </c>
      <c r="M17" s="14">
        <v>0</v>
      </c>
      <c r="N17" s="14">
        <f>+SUM([1]Hoja1!P21:P23)</f>
        <v>0</v>
      </c>
      <c r="O17" s="14">
        <f>+SUM([1]Hoja1!Q21:Q23)</f>
        <v>0</v>
      </c>
      <c r="P17" s="14">
        <f t="shared" si="3"/>
        <v>27797661.920000002</v>
      </c>
      <c r="Q17" s="3"/>
    </row>
    <row r="18" spans="1:17" x14ac:dyDescent="0.2">
      <c r="A18" s="13" t="s">
        <v>6</v>
      </c>
      <c r="B18" s="14">
        <v>24085624.891008001</v>
      </c>
      <c r="C18" s="14">
        <v>24085624.891008001</v>
      </c>
      <c r="D18" s="14">
        <v>1735391.12</v>
      </c>
      <c r="E18" s="14">
        <v>1739979.2500000002</v>
      </c>
      <c r="F18" s="14">
        <v>1739574.5</v>
      </c>
      <c r="G18" s="14">
        <v>1734124.41</v>
      </c>
      <c r="H18" s="14">
        <v>1763856.42</v>
      </c>
      <c r="I18" s="14">
        <v>1751459.42</v>
      </c>
      <c r="J18" s="14">
        <v>1749137.43</v>
      </c>
      <c r="K18" s="14">
        <v>1756782.43</v>
      </c>
      <c r="L18" s="14">
        <v>2210674.0500000003</v>
      </c>
      <c r="M18" s="14">
        <v>2012578.47</v>
      </c>
      <c r="N18" s="14">
        <f>+SUM([1]Hoja1!P24:P26)</f>
        <v>0</v>
      </c>
      <c r="O18" s="14">
        <f>+SUM([1]Hoja1!Q24:Q26)</f>
        <v>0</v>
      </c>
      <c r="P18" s="14">
        <f t="shared" si="3"/>
        <v>18193557.5</v>
      </c>
      <c r="Q18" s="3"/>
    </row>
    <row r="19" spans="1:17" ht="15" x14ac:dyDescent="0.25">
      <c r="A19" s="11" t="s">
        <v>7</v>
      </c>
      <c r="B19" s="12">
        <f>+SUM(B20:B28)</f>
        <v>121631561.67236231</v>
      </c>
      <c r="C19" s="12">
        <f t="shared" ref="C19:D19" si="4">+SUM(C20:C28)</f>
        <v>102661561.76784232</v>
      </c>
      <c r="D19" s="12">
        <f t="shared" si="4"/>
        <v>3551654.65</v>
      </c>
      <c r="E19" s="12">
        <f t="shared" ref="E19:O19" si="5">+SUM(E20:E28)</f>
        <v>3459069.2600000002</v>
      </c>
      <c r="F19" s="12">
        <f t="shared" si="5"/>
        <v>2302909.4299999997</v>
      </c>
      <c r="G19" s="12">
        <f t="shared" si="5"/>
        <v>4728670.29</v>
      </c>
      <c r="H19" s="12">
        <f t="shared" si="5"/>
        <v>3602410</v>
      </c>
      <c r="I19" s="12">
        <f t="shared" si="5"/>
        <v>2045974.7100000002</v>
      </c>
      <c r="J19" s="12">
        <f t="shared" si="5"/>
        <v>6759374.1899999995</v>
      </c>
      <c r="K19" s="12">
        <f t="shared" si="5"/>
        <v>6550977.6200000001</v>
      </c>
      <c r="L19" s="12">
        <f t="shared" si="5"/>
        <v>3435970.8899999997</v>
      </c>
      <c r="M19" s="12">
        <f t="shared" si="5"/>
        <v>12854301.190000001</v>
      </c>
      <c r="N19" s="12">
        <f t="shared" si="5"/>
        <v>0</v>
      </c>
      <c r="O19" s="12">
        <f t="shared" si="5"/>
        <v>0</v>
      </c>
      <c r="P19" s="12">
        <f>+SUM(P20:P28)</f>
        <v>49291312.229999997</v>
      </c>
      <c r="Q19" s="3"/>
    </row>
    <row r="20" spans="1:17" x14ac:dyDescent="0.2">
      <c r="A20" s="15" t="s">
        <v>8</v>
      </c>
      <c r="B20" s="14">
        <v>11166710.924360001</v>
      </c>
      <c r="C20" s="14">
        <v>11527362.91436</v>
      </c>
      <c r="D20" s="14">
        <v>272955.42</v>
      </c>
      <c r="E20" s="14">
        <v>962709.45000000007</v>
      </c>
      <c r="F20" s="14">
        <v>284248.86</v>
      </c>
      <c r="G20" s="14">
        <v>810144.41</v>
      </c>
      <c r="H20" s="14">
        <v>418129.12</v>
      </c>
      <c r="I20" s="14">
        <v>478708.27999999997</v>
      </c>
      <c r="J20" s="14">
        <v>707706.12000000011</v>
      </c>
      <c r="K20" s="14">
        <v>1113644.5900000001</v>
      </c>
      <c r="L20" s="14">
        <v>377203.01</v>
      </c>
      <c r="M20" s="14">
        <v>1816140.9999999998</v>
      </c>
      <c r="N20" s="14">
        <f>+SUM([1]Hoja1!P28:P33)</f>
        <v>0</v>
      </c>
      <c r="O20" s="14">
        <f>+SUM([1]Hoja1!Q28:Q33)</f>
        <v>0</v>
      </c>
      <c r="P20" s="14">
        <f t="shared" ref="P20:P54" si="6">SUM(D20:O20)</f>
        <v>7241590.2599999998</v>
      </c>
      <c r="Q20" s="3"/>
    </row>
    <row r="21" spans="1:17" x14ac:dyDescent="0.2">
      <c r="A21" s="13" t="s">
        <v>9</v>
      </c>
      <c r="B21" s="14">
        <v>3773000</v>
      </c>
      <c r="C21" s="14">
        <v>1047348.01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279250</v>
      </c>
      <c r="M21" s="14">
        <v>0</v>
      </c>
      <c r="N21" s="14">
        <f>+SUM([1]Hoja1!P34)</f>
        <v>0</v>
      </c>
      <c r="O21" s="14">
        <f>+SUM([1]Hoja1!Q34)</f>
        <v>0</v>
      </c>
      <c r="P21" s="14">
        <f t="shared" si="6"/>
        <v>279250</v>
      </c>
      <c r="Q21" s="3"/>
    </row>
    <row r="22" spans="1:17" x14ac:dyDescent="0.2">
      <c r="A22" s="13" t="s">
        <v>10</v>
      </c>
      <c r="B22" s="14">
        <v>12775562.063000001</v>
      </c>
      <c r="C22" s="14">
        <v>8275562.0600000005</v>
      </c>
      <c r="D22" s="14">
        <v>90360</v>
      </c>
      <c r="E22" s="14">
        <v>385627</v>
      </c>
      <c r="F22" s="14">
        <v>383895</v>
      </c>
      <c r="G22" s="14">
        <v>391192.5</v>
      </c>
      <c r="H22" s="14">
        <v>181562.5</v>
      </c>
      <c r="I22" s="14">
        <v>98457.5</v>
      </c>
      <c r="J22" s="14">
        <v>339025</v>
      </c>
      <c r="K22" s="14">
        <v>87722.5</v>
      </c>
      <c r="L22" s="14">
        <v>194837.5</v>
      </c>
      <c r="M22" s="14">
        <v>3798106.25</v>
      </c>
      <c r="N22" s="14">
        <f>+SUM([1]Hoja1!P35:P36)</f>
        <v>0</v>
      </c>
      <c r="O22" s="14">
        <f>+SUM([1]Hoja1!Q35:Q36)</f>
        <v>0</v>
      </c>
      <c r="P22" s="14">
        <f t="shared" si="6"/>
        <v>5950785.75</v>
      </c>
      <c r="Q22" s="3"/>
    </row>
    <row r="23" spans="1:17" x14ac:dyDescent="0.2">
      <c r="A23" s="13" t="s">
        <v>11</v>
      </c>
      <c r="B23" s="14">
        <v>11911081.600000001</v>
      </c>
      <c r="C23" s="14">
        <v>7411081.5999999996</v>
      </c>
      <c r="D23" s="14">
        <v>71080</v>
      </c>
      <c r="E23" s="14">
        <v>115700</v>
      </c>
      <c r="F23" s="14">
        <v>327979.26</v>
      </c>
      <c r="G23" s="14">
        <v>458601.04</v>
      </c>
      <c r="H23" s="14">
        <v>113820</v>
      </c>
      <c r="I23" s="14">
        <v>121700</v>
      </c>
      <c r="J23" s="14">
        <v>598860.94999999995</v>
      </c>
      <c r="K23" s="14">
        <v>121000</v>
      </c>
      <c r="L23" s="14">
        <v>454705.44999999995</v>
      </c>
      <c r="M23" s="14">
        <v>107643.6</v>
      </c>
      <c r="N23" s="14">
        <f>+SUM([1]Hoja1!P37:P39)</f>
        <v>0</v>
      </c>
      <c r="O23" s="14">
        <f>+SUM([1]Hoja1!Q37:Q39)</f>
        <v>0</v>
      </c>
      <c r="P23" s="14">
        <f t="shared" si="6"/>
        <v>2491090.3000000003</v>
      </c>
      <c r="Q23" s="3"/>
    </row>
    <row r="24" spans="1:17" x14ac:dyDescent="0.2">
      <c r="A24" s="13" t="s">
        <v>12</v>
      </c>
      <c r="B24" s="14">
        <v>16121124</v>
      </c>
      <c r="C24" s="14">
        <v>13189124</v>
      </c>
      <c r="D24" s="14">
        <v>284168.59999999998</v>
      </c>
      <c r="E24" s="14">
        <v>97220.2</v>
      </c>
      <c r="F24" s="14">
        <v>342130.76</v>
      </c>
      <c r="G24" s="14">
        <v>505930.27</v>
      </c>
      <c r="H24" s="14">
        <v>1232919.5900000001</v>
      </c>
      <c r="I24" s="14">
        <v>0</v>
      </c>
      <c r="J24" s="14">
        <v>799883.64</v>
      </c>
      <c r="K24" s="14">
        <v>551037.26</v>
      </c>
      <c r="L24" s="14">
        <v>719441.90999999992</v>
      </c>
      <c r="M24" s="14">
        <v>2625276.4899999998</v>
      </c>
      <c r="N24" s="14">
        <f>+SUM([1]Hoja1!P40:P45)</f>
        <v>0</v>
      </c>
      <c r="O24" s="14">
        <f>+SUM([1]Hoja1!Q40:Q45)</f>
        <v>0</v>
      </c>
      <c r="P24" s="14">
        <f t="shared" si="6"/>
        <v>7158008.7200000007</v>
      </c>
      <c r="Q24" s="3"/>
    </row>
    <row r="25" spans="1:17" x14ac:dyDescent="0.2">
      <c r="A25" s="13" t="s">
        <v>13</v>
      </c>
      <c r="B25" s="14">
        <v>9480537.4800000004</v>
      </c>
      <c r="C25" s="14">
        <v>9480537.4800000004</v>
      </c>
      <c r="D25" s="14">
        <v>2439223.63</v>
      </c>
      <c r="E25" s="14">
        <v>429551.51</v>
      </c>
      <c r="F25" s="14">
        <v>435522.77</v>
      </c>
      <c r="G25" s="14">
        <v>448219.98</v>
      </c>
      <c r="H25" s="14">
        <v>445087.19</v>
      </c>
      <c r="I25" s="14">
        <v>513967.21</v>
      </c>
      <c r="J25" s="14">
        <v>501615.92</v>
      </c>
      <c r="K25" s="14">
        <v>491946.06</v>
      </c>
      <c r="L25" s="14">
        <v>471738.04</v>
      </c>
      <c r="M25" s="14">
        <v>1681603.06</v>
      </c>
      <c r="N25" s="14">
        <f>+SUM([1]Hoja1!P46:P48)</f>
        <v>0</v>
      </c>
      <c r="O25" s="14">
        <f>+SUM([1]Hoja1!Q46:Q48)</f>
        <v>0</v>
      </c>
      <c r="P25" s="14">
        <f t="shared" si="6"/>
        <v>7858475.3699999992</v>
      </c>
      <c r="Q25" s="3"/>
    </row>
    <row r="26" spans="1:17" ht="25.5" x14ac:dyDescent="0.2">
      <c r="A26" s="13" t="s">
        <v>14</v>
      </c>
      <c r="B26" s="14">
        <v>14286717.872</v>
      </c>
      <c r="C26" s="14">
        <v>7618717.8700000001</v>
      </c>
      <c r="D26" s="14">
        <v>115490</v>
      </c>
      <c r="E26" s="14">
        <v>50520.22</v>
      </c>
      <c r="F26" s="14">
        <v>171964.13</v>
      </c>
      <c r="G26" s="14">
        <v>46257.740000000005</v>
      </c>
      <c r="H26" s="14">
        <v>136978.78999999998</v>
      </c>
      <c r="I26" s="14">
        <v>161542</v>
      </c>
      <c r="J26" s="14">
        <v>452193.2</v>
      </c>
      <c r="K26" s="14">
        <v>712302.89999999991</v>
      </c>
      <c r="L26" s="14">
        <v>53038.5</v>
      </c>
      <c r="M26" s="14">
        <v>288113.71999999997</v>
      </c>
      <c r="N26" s="14">
        <f>+SUM([1]Hoja1!P49:P55)</f>
        <v>0</v>
      </c>
      <c r="O26" s="14">
        <f>+SUM([1]Hoja1!Q49:Q55)</f>
        <v>0</v>
      </c>
      <c r="P26" s="14">
        <f t="shared" si="6"/>
        <v>2188401.1999999997</v>
      </c>
      <c r="Q26" s="3"/>
    </row>
    <row r="27" spans="1:17" x14ac:dyDescent="0.2">
      <c r="A27" s="13" t="s">
        <v>15</v>
      </c>
      <c r="B27" s="14">
        <v>27754606.73300232</v>
      </c>
      <c r="C27" s="14">
        <v>27550606.73348232</v>
      </c>
      <c r="D27" s="14">
        <v>136012.60999999999</v>
      </c>
      <c r="E27" s="14">
        <v>1268212.74</v>
      </c>
      <c r="F27" s="14">
        <v>256265.33</v>
      </c>
      <c r="G27" s="14">
        <v>1442694.25</v>
      </c>
      <c r="H27" s="14">
        <v>757091.81</v>
      </c>
      <c r="I27" s="14">
        <v>374889.42000000004</v>
      </c>
      <c r="J27" s="14">
        <v>1818301.05</v>
      </c>
      <c r="K27" s="14">
        <v>2746732.82</v>
      </c>
      <c r="L27" s="14">
        <v>535043.37</v>
      </c>
      <c r="M27" s="14">
        <v>377815.27</v>
      </c>
      <c r="N27" s="14">
        <f>+SUM([1]Hoja1!P56:P70)</f>
        <v>0</v>
      </c>
      <c r="O27" s="14">
        <f>+SUM([1]Hoja1!Q56:Q70)</f>
        <v>0</v>
      </c>
      <c r="P27" s="14">
        <f t="shared" si="6"/>
        <v>9713058.6699999981</v>
      </c>
      <c r="Q27" s="3"/>
    </row>
    <row r="28" spans="1:17" x14ac:dyDescent="0.2">
      <c r="A28" s="13" t="s">
        <v>16</v>
      </c>
      <c r="B28" s="14">
        <v>14362221</v>
      </c>
      <c r="C28" s="14">
        <v>16561221.1</v>
      </c>
      <c r="D28" s="14">
        <v>142364.39000000001</v>
      </c>
      <c r="E28" s="14">
        <v>149528.14000000001</v>
      </c>
      <c r="F28" s="14">
        <v>100903.32</v>
      </c>
      <c r="G28" s="14">
        <v>625630.1</v>
      </c>
      <c r="H28" s="14">
        <v>316821</v>
      </c>
      <c r="I28" s="14">
        <v>296710.3</v>
      </c>
      <c r="J28" s="14">
        <v>1541788.3099999998</v>
      </c>
      <c r="K28" s="14">
        <v>726591.49</v>
      </c>
      <c r="L28" s="14">
        <v>350713.11</v>
      </c>
      <c r="M28" s="14">
        <v>2159601.7999999998</v>
      </c>
      <c r="N28" s="14">
        <f>+SUM([1]Hoja1!P71:P73)</f>
        <v>0</v>
      </c>
      <c r="O28" s="14">
        <f>+SUM([1]Hoja1!Q71:Q73)</f>
        <v>0</v>
      </c>
      <c r="P28" s="14">
        <f t="shared" si="6"/>
        <v>6410651.96</v>
      </c>
      <c r="Q28" s="3"/>
    </row>
    <row r="29" spans="1:17" ht="15" x14ac:dyDescent="0.25">
      <c r="A29" s="11" t="s">
        <v>17</v>
      </c>
      <c r="B29" s="12">
        <f>+SUM(B30:B38)</f>
        <v>31089906.989608288</v>
      </c>
      <c r="C29" s="12">
        <f t="shared" ref="C29:D29" si="7">+SUM(C30:C38)</f>
        <v>39207084.496507406</v>
      </c>
      <c r="D29" s="12">
        <f t="shared" si="7"/>
        <v>1179050.4099999999</v>
      </c>
      <c r="E29" s="12">
        <f t="shared" ref="E29:O29" si="8">+SUM(E30:E38)</f>
        <v>1721788.41</v>
      </c>
      <c r="F29" s="12">
        <f t="shared" si="8"/>
        <v>2367130.8200000003</v>
      </c>
      <c r="G29" s="12">
        <f t="shared" si="8"/>
        <v>1092679.8</v>
      </c>
      <c r="H29" s="12">
        <f t="shared" si="8"/>
        <v>2214972.58</v>
      </c>
      <c r="I29" s="12">
        <f t="shared" si="8"/>
        <v>1138863.33</v>
      </c>
      <c r="J29" s="12">
        <f t="shared" si="8"/>
        <v>2479504.5300000003</v>
      </c>
      <c r="K29" s="12">
        <f t="shared" si="8"/>
        <v>1013230.48</v>
      </c>
      <c r="L29" s="12">
        <f t="shared" si="8"/>
        <v>868555.65</v>
      </c>
      <c r="M29" s="12">
        <f t="shared" si="8"/>
        <v>2531033.3699999996</v>
      </c>
      <c r="N29" s="12">
        <f t="shared" si="8"/>
        <v>0</v>
      </c>
      <c r="O29" s="12">
        <f t="shared" si="8"/>
        <v>0</v>
      </c>
      <c r="P29" s="12">
        <f t="shared" ref="P29" si="9">+SUM(P30:P38)</f>
        <v>16606809.379999999</v>
      </c>
      <c r="Q29" s="3"/>
    </row>
    <row r="30" spans="1:17" x14ac:dyDescent="0.2">
      <c r="A30" s="13" t="s">
        <v>18</v>
      </c>
      <c r="B30" s="14">
        <v>2084703.64</v>
      </c>
      <c r="C30" s="14">
        <v>2124703.64</v>
      </c>
      <c r="D30" s="14">
        <v>64202.77</v>
      </c>
      <c r="E30" s="14">
        <v>123431.4</v>
      </c>
      <c r="F30" s="14">
        <v>90586.66</v>
      </c>
      <c r="G30" s="14">
        <v>57119.57</v>
      </c>
      <c r="H30" s="14">
        <v>58087.15</v>
      </c>
      <c r="I30" s="14">
        <v>34382.800000000003</v>
      </c>
      <c r="J30" s="14">
        <v>875565.45</v>
      </c>
      <c r="K30" s="14">
        <v>108932.44</v>
      </c>
      <c r="L30" s="14">
        <v>63302.06</v>
      </c>
      <c r="M30" s="14">
        <v>122226.53</v>
      </c>
      <c r="N30" s="14">
        <f>+SUM([1]Hoja1!P75:P77)</f>
        <v>0</v>
      </c>
      <c r="O30" s="14">
        <f>+SUM([1]Hoja1!Q75:Q77)</f>
        <v>0</v>
      </c>
      <c r="P30" s="14">
        <f t="shared" si="6"/>
        <v>1597836.8299999998</v>
      </c>
      <c r="Q30" s="3"/>
    </row>
    <row r="31" spans="1:17" x14ac:dyDescent="0.2">
      <c r="A31" s="13" t="s">
        <v>19</v>
      </c>
      <c r="B31" s="14">
        <v>1480759.8591</v>
      </c>
      <c r="C31" s="14">
        <v>2979344.3591</v>
      </c>
      <c r="D31" s="14">
        <v>0</v>
      </c>
      <c r="E31" s="14">
        <v>188126.5</v>
      </c>
      <c r="F31" s="14">
        <v>0</v>
      </c>
      <c r="G31" s="14">
        <v>0</v>
      </c>
      <c r="H31" s="14">
        <v>806353</v>
      </c>
      <c r="I31" s="14">
        <v>2043</v>
      </c>
      <c r="J31" s="14">
        <v>367418.11</v>
      </c>
      <c r="K31" s="14">
        <v>47997.01</v>
      </c>
      <c r="L31" s="14">
        <v>24527.97</v>
      </c>
      <c r="M31" s="14">
        <v>0</v>
      </c>
      <c r="N31" s="14">
        <f>+SUM([1]Hoja1!P78:P80)</f>
        <v>0</v>
      </c>
      <c r="O31" s="14">
        <f>+SUM([1]Hoja1!Q78:Q80)</f>
        <v>0</v>
      </c>
      <c r="P31" s="14">
        <f t="shared" si="6"/>
        <v>1436465.5899999999</v>
      </c>
      <c r="Q31" s="3"/>
    </row>
    <row r="32" spans="1:17" x14ac:dyDescent="0.2">
      <c r="A32" s="13" t="s">
        <v>20</v>
      </c>
      <c r="B32" s="14">
        <v>4716827.1866666637</v>
      </c>
      <c r="C32" s="14">
        <v>4716827.1866666637</v>
      </c>
      <c r="D32" s="14">
        <v>84942.5</v>
      </c>
      <c r="E32" s="14">
        <v>407813.19999999995</v>
      </c>
      <c r="F32" s="14">
        <v>303941.66000000003</v>
      </c>
      <c r="G32" s="14">
        <v>167596.25</v>
      </c>
      <c r="H32" s="14">
        <v>196461.17</v>
      </c>
      <c r="I32" s="14">
        <v>19675.36</v>
      </c>
      <c r="J32" s="14">
        <v>1775.67</v>
      </c>
      <c r="K32" s="14">
        <v>270005.40000000002</v>
      </c>
      <c r="L32" s="14">
        <v>1003</v>
      </c>
      <c r="M32" s="14">
        <v>206770.98000000004</v>
      </c>
      <c r="N32" s="14">
        <f>+SUM([1]Hoja1!P81:P85)</f>
        <v>0</v>
      </c>
      <c r="O32" s="14">
        <f>+SUM([1]Hoja1!Q81:Q85)</f>
        <v>0</v>
      </c>
      <c r="P32" s="14">
        <f t="shared" si="6"/>
        <v>1659985.19</v>
      </c>
      <c r="Q32" s="3"/>
    </row>
    <row r="33" spans="1:17" x14ac:dyDescent="0.2">
      <c r="A33" s="13" t="s">
        <v>21</v>
      </c>
      <c r="B33" s="14">
        <v>2445510</v>
      </c>
      <c r="C33" s="14">
        <v>1445510</v>
      </c>
      <c r="D33" s="14">
        <v>759.32</v>
      </c>
      <c r="E33" s="14">
        <v>0</v>
      </c>
      <c r="F33" s="14">
        <v>6030.07</v>
      </c>
      <c r="G33" s="14">
        <v>0</v>
      </c>
      <c r="H33" s="14">
        <v>0</v>
      </c>
      <c r="I33" s="14">
        <v>969.92</v>
      </c>
      <c r="J33" s="14">
        <v>0</v>
      </c>
      <c r="K33" s="14">
        <v>8754.94</v>
      </c>
      <c r="L33" s="14">
        <v>0</v>
      </c>
      <c r="M33" s="14">
        <v>13312.7</v>
      </c>
      <c r="N33" s="14">
        <f>+[1]Hoja1!P86</f>
        <v>0</v>
      </c>
      <c r="O33" s="14">
        <f>+[1]Hoja1!Q86</f>
        <v>0</v>
      </c>
      <c r="P33" s="14">
        <f t="shared" si="6"/>
        <v>29826.95</v>
      </c>
      <c r="Q33" s="3"/>
    </row>
    <row r="34" spans="1:17" x14ac:dyDescent="0.2">
      <c r="A34" s="13" t="s">
        <v>22</v>
      </c>
      <c r="B34" s="14">
        <v>1834713.12</v>
      </c>
      <c r="C34" s="14">
        <v>1834713.12</v>
      </c>
      <c r="D34" s="14">
        <v>13205.42</v>
      </c>
      <c r="E34" s="14">
        <v>23896.7</v>
      </c>
      <c r="F34" s="14">
        <v>14804.61</v>
      </c>
      <c r="G34" s="14">
        <v>3747.79</v>
      </c>
      <c r="H34" s="14">
        <v>45058.32</v>
      </c>
      <c r="I34" s="14">
        <v>279910.5</v>
      </c>
      <c r="J34" s="14">
        <v>161372.96000000002</v>
      </c>
      <c r="K34" s="14">
        <v>70481.69</v>
      </c>
      <c r="L34" s="14">
        <v>1330</v>
      </c>
      <c r="M34" s="14">
        <v>3268.01</v>
      </c>
      <c r="N34" s="14">
        <f>+SUM([1]Hoja1!P87:P89)</f>
        <v>0</v>
      </c>
      <c r="O34" s="14">
        <f>+SUM([1]Hoja1!Q87:Q89)</f>
        <v>0</v>
      </c>
      <c r="P34" s="14">
        <f t="shared" si="6"/>
        <v>617076</v>
      </c>
      <c r="Q34" s="3"/>
    </row>
    <row r="35" spans="1:17" x14ac:dyDescent="0.2">
      <c r="A35" s="13" t="s">
        <v>23</v>
      </c>
      <c r="B35" s="14">
        <v>1333750</v>
      </c>
      <c r="C35" s="14">
        <v>1333750</v>
      </c>
      <c r="D35" s="14">
        <v>3480.02</v>
      </c>
      <c r="E35" s="14">
        <v>0</v>
      </c>
      <c r="F35" s="14">
        <v>21775.11</v>
      </c>
      <c r="G35" s="14">
        <v>117546.15</v>
      </c>
      <c r="H35" s="14">
        <v>7552</v>
      </c>
      <c r="I35" s="14">
        <v>10974</v>
      </c>
      <c r="J35" s="14">
        <v>4945.59</v>
      </c>
      <c r="K35" s="14">
        <v>7133.9400000000005</v>
      </c>
      <c r="L35" s="14">
        <v>4359.96</v>
      </c>
      <c r="M35" s="14">
        <v>2862.5</v>
      </c>
      <c r="N35" s="14">
        <f>+SUM([1]Hoja1!P90:P93)</f>
        <v>0</v>
      </c>
      <c r="O35" s="14">
        <f>+SUM([1]Hoja1!Q90:Q93)</f>
        <v>0</v>
      </c>
      <c r="P35" s="14">
        <f t="shared" si="6"/>
        <v>180629.27</v>
      </c>
      <c r="Q35" s="3"/>
    </row>
    <row r="36" spans="1:17" x14ac:dyDescent="0.2">
      <c r="A36" s="13" t="s">
        <v>24</v>
      </c>
      <c r="B36" s="14">
        <v>9972416.5600000005</v>
      </c>
      <c r="C36" s="14">
        <v>16001009.57</v>
      </c>
      <c r="D36" s="14">
        <v>811942.78999999992</v>
      </c>
      <c r="E36" s="14">
        <v>626240.9</v>
      </c>
      <c r="F36" s="14">
        <v>612651</v>
      </c>
      <c r="G36" s="14">
        <v>715146</v>
      </c>
      <c r="H36" s="14">
        <v>924482</v>
      </c>
      <c r="I36" s="14">
        <v>759490.4</v>
      </c>
      <c r="J36" s="14">
        <v>715113</v>
      </c>
      <c r="K36" s="14">
        <v>305715.56</v>
      </c>
      <c r="L36" s="14">
        <v>525548.67000000004</v>
      </c>
      <c r="M36" s="14">
        <v>1412378.6099999999</v>
      </c>
      <c r="N36" s="14">
        <f>+SUM([1]Hoja1!P94:P99)</f>
        <v>0</v>
      </c>
      <c r="O36" s="14">
        <f>+SUM([1]Hoja1!Q94:Q99)</f>
        <v>0</v>
      </c>
      <c r="P36" s="14">
        <f t="shared" si="6"/>
        <v>7408708.9299999997</v>
      </c>
      <c r="Q36" s="3"/>
    </row>
    <row r="37" spans="1:17" x14ac:dyDescent="0.2">
      <c r="A37" s="13" t="s">
        <v>25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6"/>
        <v>0</v>
      </c>
      <c r="Q37" s="3"/>
    </row>
    <row r="38" spans="1:17" x14ac:dyDescent="0.2">
      <c r="A38" s="13" t="s">
        <v>26</v>
      </c>
      <c r="B38" s="14">
        <v>7221226.6238416219</v>
      </c>
      <c r="C38" s="14">
        <v>8771226.6207407396</v>
      </c>
      <c r="D38" s="14">
        <v>200517.59</v>
      </c>
      <c r="E38" s="14">
        <v>352279.71</v>
      </c>
      <c r="F38" s="14">
        <v>1317341.71</v>
      </c>
      <c r="G38" s="14">
        <v>31524.04</v>
      </c>
      <c r="H38" s="14">
        <v>176978.94</v>
      </c>
      <c r="I38" s="14">
        <v>31417.350000000002</v>
      </c>
      <c r="J38" s="14">
        <v>353313.75</v>
      </c>
      <c r="K38" s="14">
        <v>194209.5</v>
      </c>
      <c r="L38" s="14">
        <v>248483.99</v>
      </c>
      <c r="M38" s="14">
        <v>770214.03999999992</v>
      </c>
      <c r="N38" s="14">
        <f>+SUM([1]Hoja1!P100:P106)</f>
        <v>0</v>
      </c>
      <c r="O38" s="14">
        <f>+SUM([1]Hoja1!Q100:Q106)</f>
        <v>0</v>
      </c>
      <c r="P38" s="14">
        <f t="shared" si="6"/>
        <v>3676280.62</v>
      </c>
      <c r="Q38" s="3"/>
    </row>
    <row r="39" spans="1:17" ht="15" x14ac:dyDescent="0.25">
      <c r="A39" s="11" t="s">
        <v>27</v>
      </c>
      <c r="B39" s="12">
        <f>+SUM(B40:B47)</f>
        <v>12773995.779999999</v>
      </c>
      <c r="C39" s="12">
        <f t="shared" ref="C39:D39" si="10">+SUM(C40:C47)</f>
        <v>11463995.779999999</v>
      </c>
      <c r="D39" s="12">
        <f t="shared" si="10"/>
        <v>919400</v>
      </c>
      <c r="E39" s="12">
        <f t="shared" ref="E39:O39" si="11">+SUM(E40:E47)</f>
        <v>843500</v>
      </c>
      <c r="F39" s="12">
        <f t="shared" si="11"/>
        <v>714000</v>
      </c>
      <c r="G39" s="12">
        <f t="shared" si="11"/>
        <v>1232000</v>
      </c>
      <c r="H39" s="12">
        <f t="shared" si="11"/>
        <v>764000</v>
      </c>
      <c r="I39" s="12">
        <f t="shared" si="11"/>
        <v>733800</v>
      </c>
      <c r="J39" s="12">
        <f t="shared" si="11"/>
        <v>718200</v>
      </c>
      <c r="K39" s="12">
        <f t="shared" si="11"/>
        <v>756000</v>
      </c>
      <c r="L39" s="12">
        <f t="shared" si="11"/>
        <v>726000</v>
      </c>
      <c r="M39" s="12">
        <f t="shared" si="11"/>
        <v>990577.5</v>
      </c>
      <c r="N39" s="12">
        <f t="shared" si="11"/>
        <v>0</v>
      </c>
      <c r="O39" s="12">
        <f t="shared" si="11"/>
        <v>0</v>
      </c>
      <c r="P39" s="12">
        <f t="shared" ref="P39" si="12">+SUM(P40:P47)</f>
        <v>8397477.5</v>
      </c>
      <c r="Q39" s="8"/>
    </row>
    <row r="40" spans="1:17" x14ac:dyDescent="0.2">
      <c r="A40" s="13" t="s">
        <v>28</v>
      </c>
      <c r="B40" s="14">
        <v>4057495.78</v>
      </c>
      <c r="C40" s="14">
        <v>2197495.7799999998</v>
      </c>
      <c r="D40" s="14">
        <v>197000</v>
      </c>
      <c r="E40" s="14">
        <v>124100</v>
      </c>
      <c r="F40" s="14">
        <v>0</v>
      </c>
      <c r="G40" s="14">
        <v>210000</v>
      </c>
      <c r="H40" s="14">
        <v>50000</v>
      </c>
      <c r="I40" s="14">
        <v>15000</v>
      </c>
      <c r="J40" s="14">
        <v>0</v>
      </c>
      <c r="K40" s="14">
        <v>15000</v>
      </c>
      <c r="L40" s="14">
        <v>0</v>
      </c>
      <c r="M40" s="14">
        <v>261577.5</v>
      </c>
      <c r="N40" s="14">
        <f>+SUM([1]Hoja1!P108:P112)</f>
        <v>0</v>
      </c>
      <c r="O40" s="14">
        <f>+SUM([1]Hoja1!Q108:Q112)</f>
        <v>0</v>
      </c>
      <c r="P40" s="14">
        <f t="shared" si="6"/>
        <v>872677.5</v>
      </c>
      <c r="Q40" s="3"/>
    </row>
    <row r="41" spans="1:17" x14ac:dyDescent="0.2">
      <c r="A41" s="13" t="s">
        <v>29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6"/>
        <v>0</v>
      </c>
      <c r="Q41" s="3"/>
    </row>
    <row r="42" spans="1:17" x14ac:dyDescent="0.2">
      <c r="A42" s="13" t="s">
        <v>30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6"/>
        <v>0</v>
      </c>
      <c r="Q42" s="3"/>
    </row>
    <row r="43" spans="1:17" x14ac:dyDescent="0.2">
      <c r="A43" s="13" t="s">
        <v>31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6"/>
        <v>0</v>
      </c>
      <c r="Q43" s="3"/>
    </row>
    <row r="44" spans="1:17" x14ac:dyDescent="0.2">
      <c r="A44" s="13" t="s">
        <v>32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6"/>
        <v>0</v>
      </c>
      <c r="Q44" s="3"/>
    </row>
    <row r="45" spans="1:17" x14ac:dyDescent="0.2">
      <c r="A45" s="13" t="s">
        <v>33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6"/>
        <v>0</v>
      </c>
      <c r="Q45" s="3"/>
    </row>
    <row r="46" spans="1:17" x14ac:dyDescent="0.2">
      <c r="A46" s="13" t="s">
        <v>34</v>
      </c>
      <c r="B46" s="14">
        <v>8716500</v>
      </c>
      <c r="C46" s="14">
        <v>9266500</v>
      </c>
      <c r="D46" s="14">
        <v>722400</v>
      </c>
      <c r="E46" s="14">
        <v>719400</v>
      </c>
      <c r="F46" s="14">
        <v>714000</v>
      </c>
      <c r="G46" s="14">
        <v>1022000</v>
      </c>
      <c r="H46" s="14">
        <v>714000</v>
      </c>
      <c r="I46" s="14">
        <v>718800</v>
      </c>
      <c r="J46" s="14">
        <v>718200</v>
      </c>
      <c r="K46" s="14">
        <v>741000</v>
      </c>
      <c r="L46" s="14">
        <v>726000</v>
      </c>
      <c r="M46" s="14">
        <v>729000</v>
      </c>
      <c r="N46" s="14">
        <f>+[1]Hoja1!P113</f>
        <v>0</v>
      </c>
      <c r="O46" s="14">
        <f>+[1]Hoja1!Q113</f>
        <v>0</v>
      </c>
      <c r="P46" s="14">
        <f t="shared" si="6"/>
        <v>7524800</v>
      </c>
      <c r="Q46" s="3"/>
    </row>
    <row r="47" spans="1:17" x14ac:dyDescent="0.2">
      <c r="A47" s="13" t="s">
        <v>35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6"/>
        <v>0</v>
      </c>
      <c r="Q47" s="3"/>
    </row>
    <row r="48" spans="1:17" ht="15" x14ac:dyDescent="0.25">
      <c r="A48" s="11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f t="shared" ref="N48:O48" si="13">+SUM(N49:N54)</f>
        <v>0</v>
      </c>
      <c r="O48" s="12">
        <f t="shared" si="13"/>
        <v>0</v>
      </c>
      <c r="P48" s="14">
        <f t="shared" si="6"/>
        <v>0</v>
      </c>
      <c r="Q48" s="3"/>
    </row>
    <row r="49" spans="1:18" x14ac:dyDescent="0.2">
      <c r="A49" s="13" t="s">
        <v>37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6"/>
        <v>0</v>
      </c>
      <c r="Q49" s="3"/>
    </row>
    <row r="50" spans="1:18" x14ac:dyDescent="0.2">
      <c r="A50" s="13" t="s">
        <v>38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6"/>
        <v>0</v>
      </c>
      <c r="Q50" s="3"/>
    </row>
    <row r="51" spans="1:18" x14ac:dyDescent="0.2">
      <c r="A51" s="13" t="s">
        <v>39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6"/>
        <v>0</v>
      </c>
      <c r="Q51" s="3"/>
    </row>
    <row r="52" spans="1:18" x14ac:dyDescent="0.2">
      <c r="A52" s="13" t="s">
        <v>40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6"/>
        <v>0</v>
      </c>
      <c r="Q52" s="3"/>
    </row>
    <row r="53" spans="1:18" x14ac:dyDescent="0.2">
      <c r="A53" s="13" t="s">
        <v>41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6"/>
        <v>0</v>
      </c>
      <c r="Q53" s="3"/>
    </row>
    <row r="54" spans="1:18" x14ac:dyDescent="0.2">
      <c r="A54" s="13" t="s">
        <v>42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6"/>
        <v>0</v>
      </c>
      <c r="Q54" s="3"/>
    </row>
    <row r="55" spans="1:18" ht="15" x14ac:dyDescent="0.25">
      <c r="A55" s="11" t="s">
        <v>43</v>
      </c>
      <c r="B55" s="12">
        <f>+SUM(B56:B64)</f>
        <v>50319594</v>
      </c>
      <c r="C55" s="12">
        <f t="shared" ref="C55:D55" si="14">+SUM(C56:C64)</f>
        <v>184220914.38999999</v>
      </c>
      <c r="D55" s="12">
        <f t="shared" si="14"/>
        <v>353585.82</v>
      </c>
      <c r="E55" s="12">
        <f t="shared" ref="E55:P55" si="15">+SUM(E56:E64)</f>
        <v>16083.4</v>
      </c>
      <c r="F55" s="12">
        <f t="shared" si="15"/>
        <v>733476.86</v>
      </c>
      <c r="G55" s="12">
        <f t="shared" si="15"/>
        <v>1336182.01</v>
      </c>
      <c r="H55" s="12">
        <f t="shared" si="15"/>
        <v>3664858.51</v>
      </c>
      <c r="I55" s="12">
        <f t="shared" si="15"/>
        <v>1093503.6399999999</v>
      </c>
      <c r="J55" s="12">
        <f t="shared" si="15"/>
        <v>1158817.94</v>
      </c>
      <c r="K55" s="12">
        <f t="shared" si="15"/>
        <v>256933.2</v>
      </c>
      <c r="L55" s="12">
        <f t="shared" si="15"/>
        <v>29473</v>
      </c>
      <c r="M55" s="12">
        <f t="shared" si="15"/>
        <v>3882220.65</v>
      </c>
      <c r="N55" s="12">
        <f t="shared" si="15"/>
        <v>0</v>
      </c>
      <c r="O55" s="12">
        <f t="shared" si="15"/>
        <v>0</v>
      </c>
      <c r="P55" s="12">
        <f t="shared" si="15"/>
        <v>12525135.030000001</v>
      </c>
      <c r="Q55" s="3"/>
      <c r="R55" s="4"/>
    </row>
    <row r="56" spans="1:18" x14ac:dyDescent="0.2">
      <c r="A56" s="13" t="s">
        <v>44</v>
      </c>
      <c r="B56" s="59">
        <v>16571594</v>
      </c>
      <c r="C56" s="59">
        <v>18571594</v>
      </c>
      <c r="D56" s="59">
        <v>353585.82</v>
      </c>
      <c r="E56" s="59">
        <v>16083.4</v>
      </c>
      <c r="F56" s="59">
        <v>395772</v>
      </c>
      <c r="G56" s="59">
        <v>1336182.01</v>
      </c>
      <c r="H56" s="59">
        <v>3664858.51</v>
      </c>
      <c r="I56" s="59">
        <v>1093503.6399999999</v>
      </c>
      <c r="J56" s="59">
        <v>983094.7</v>
      </c>
      <c r="K56" s="59">
        <v>256933.2</v>
      </c>
      <c r="L56" s="59">
        <v>10652</v>
      </c>
      <c r="M56" s="59">
        <v>361733.13</v>
      </c>
      <c r="N56" s="14">
        <f>+SUM([1]Hoja1!P115:P117)</f>
        <v>0</v>
      </c>
      <c r="O56" s="14">
        <f>+SUM([1]Hoja1!Q115:Q117)</f>
        <v>0</v>
      </c>
      <c r="P56" s="14">
        <f t="shared" ref="P56:P64" si="16">SUM(D56:O56)</f>
        <v>8472398.4100000001</v>
      </c>
      <c r="Q56" s="3"/>
    </row>
    <row r="57" spans="1:18" x14ac:dyDescent="0.2">
      <c r="A57" s="13" t="s">
        <v>45</v>
      </c>
      <c r="B57" s="59">
        <v>0</v>
      </c>
      <c r="C57" s="59">
        <v>1019000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14">
        <f>+[1]Hoja1!P118</f>
        <v>0</v>
      </c>
      <c r="O57" s="14">
        <f>+[1]Hoja1!Q118</f>
        <v>0</v>
      </c>
      <c r="P57" s="14">
        <f t="shared" si="16"/>
        <v>0</v>
      </c>
      <c r="Q57" s="3"/>
    </row>
    <row r="58" spans="1:18" x14ac:dyDescent="0.2">
      <c r="A58" s="13" t="s">
        <v>46</v>
      </c>
      <c r="B58" s="59">
        <v>0</v>
      </c>
      <c r="C58" s="59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14">
        <v>0</v>
      </c>
      <c r="O58" s="14">
        <v>0</v>
      </c>
      <c r="P58" s="14">
        <f t="shared" si="16"/>
        <v>0</v>
      </c>
      <c r="Q58" s="3"/>
    </row>
    <row r="59" spans="1:18" x14ac:dyDescent="0.2">
      <c r="A59" s="13" t="s">
        <v>47</v>
      </c>
      <c r="B59" s="59">
        <v>26613000</v>
      </c>
      <c r="C59" s="59">
        <v>29123000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14">
        <f>+[1]Hoja1!P119</f>
        <v>0</v>
      </c>
      <c r="O59" s="14">
        <f>+[1]Hoja1!Q119</f>
        <v>0</v>
      </c>
      <c r="P59" s="14">
        <f t="shared" si="16"/>
        <v>0</v>
      </c>
      <c r="Q59" s="3"/>
    </row>
    <row r="60" spans="1:18" x14ac:dyDescent="0.2">
      <c r="A60" s="13" t="s">
        <v>48</v>
      </c>
      <c r="B60" s="59">
        <v>7135000</v>
      </c>
      <c r="C60" s="59">
        <v>5531000</v>
      </c>
      <c r="D60" s="59">
        <v>0</v>
      </c>
      <c r="E60" s="59">
        <v>0</v>
      </c>
      <c r="F60" s="59">
        <v>337704.86</v>
      </c>
      <c r="G60" s="59">
        <v>0</v>
      </c>
      <c r="H60" s="59">
        <v>0</v>
      </c>
      <c r="I60" s="59">
        <v>0</v>
      </c>
      <c r="J60" s="59">
        <v>175723.24</v>
      </c>
      <c r="K60" s="59">
        <v>0</v>
      </c>
      <c r="L60" s="59">
        <v>18821</v>
      </c>
      <c r="M60" s="59">
        <v>3520487.52</v>
      </c>
      <c r="N60" s="14">
        <f>+SUM([1]Hoja1!P120:P121)</f>
        <v>0</v>
      </c>
      <c r="O60" s="14">
        <f>+SUM([1]Hoja1!Q120:Q121)</f>
        <v>0</v>
      </c>
      <c r="P60" s="14">
        <f t="shared" si="16"/>
        <v>4052736.62</v>
      </c>
      <c r="Q60" s="3"/>
    </row>
    <row r="61" spans="1:18" x14ac:dyDescent="0.2">
      <c r="A61" s="13" t="s">
        <v>49</v>
      </c>
      <c r="B61" s="59">
        <v>0</v>
      </c>
      <c r="C61" s="59">
        <v>6300000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14">
        <v>0</v>
      </c>
      <c r="O61" s="14">
        <v>0</v>
      </c>
      <c r="P61" s="14">
        <f t="shared" si="16"/>
        <v>0</v>
      </c>
      <c r="Q61" s="3"/>
    </row>
    <row r="62" spans="1:18" x14ac:dyDescent="0.2">
      <c r="A62" s="13" t="s">
        <v>50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14">
        <v>0</v>
      </c>
      <c r="O62" s="14">
        <v>0</v>
      </c>
      <c r="P62" s="14">
        <f t="shared" si="16"/>
        <v>0</v>
      </c>
      <c r="Q62" s="3"/>
    </row>
    <row r="63" spans="1:18" x14ac:dyDescent="0.2">
      <c r="A63" s="13" t="s">
        <v>51</v>
      </c>
      <c r="B63" s="59">
        <v>0</v>
      </c>
      <c r="C63" s="59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14">
        <v>0</v>
      </c>
      <c r="O63" s="14">
        <v>0</v>
      </c>
      <c r="P63" s="14">
        <f t="shared" si="16"/>
        <v>0</v>
      </c>
      <c r="Q63" s="3"/>
    </row>
    <row r="64" spans="1:18" x14ac:dyDescent="0.2">
      <c r="A64" s="13" t="s">
        <v>52</v>
      </c>
      <c r="B64" s="59">
        <v>0</v>
      </c>
      <c r="C64" s="59">
        <v>123676320.39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14">
        <v>0</v>
      </c>
      <c r="O64" s="14">
        <v>0</v>
      </c>
      <c r="P64" s="14">
        <f t="shared" si="16"/>
        <v>0</v>
      </c>
      <c r="Q64" s="3"/>
    </row>
    <row r="67" spans="1:17" x14ac:dyDescent="0.2">
      <c r="A67" s="16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7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7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7" ht="27.75" x14ac:dyDescent="0.2">
      <c r="A70" s="33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7" ht="20.25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7" ht="18" x14ac:dyDescent="0.2">
      <c r="A72" s="37" t="str">
        <f>+A7</f>
        <v>Año 2024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</row>
    <row r="73" spans="1:17" ht="15" x14ac:dyDescent="0.2">
      <c r="A73" s="39" t="str">
        <f>+A8</f>
        <v xml:space="preserve">Ejecución de Gastos y Aplicaciones financieras 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7" ht="15" x14ac:dyDescent="0.2">
      <c r="A74" s="40" t="str">
        <f>+A9</f>
        <v>(Valores en RD$)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7" ht="15" customHeight="1" x14ac:dyDescent="0.2">
      <c r="A75" s="41" t="s">
        <v>91</v>
      </c>
      <c r="B75" s="43" t="s">
        <v>89</v>
      </c>
      <c r="C75" s="43" t="s">
        <v>88</v>
      </c>
      <c r="D75" s="45" t="s">
        <v>90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7"/>
    </row>
    <row r="76" spans="1:17" ht="15" x14ac:dyDescent="0.25">
      <c r="A76" s="42"/>
      <c r="B76" s="44"/>
      <c r="C76" s="44"/>
      <c r="D76" s="17" t="s">
        <v>76</v>
      </c>
      <c r="E76" s="17" t="s">
        <v>77</v>
      </c>
      <c r="F76" s="17" t="s">
        <v>78</v>
      </c>
      <c r="G76" s="17" t="s">
        <v>79</v>
      </c>
      <c r="H76" s="18" t="s">
        <v>80</v>
      </c>
      <c r="I76" s="17" t="s">
        <v>81</v>
      </c>
      <c r="J76" s="18" t="s">
        <v>82</v>
      </c>
      <c r="K76" s="17" t="s">
        <v>83</v>
      </c>
      <c r="L76" s="17" t="s">
        <v>84</v>
      </c>
      <c r="M76" s="17" t="s">
        <v>85</v>
      </c>
      <c r="N76" s="17" t="s">
        <v>86</v>
      </c>
      <c r="O76" s="18" t="s">
        <v>87</v>
      </c>
      <c r="P76" s="17" t="s">
        <v>75</v>
      </c>
    </row>
    <row r="77" spans="1:17" ht="15" x14ac:dyDescent="0.25">
      <c r="A77" s="11" t="s">
        <v>53</v>
      </c>
      <c r="B77" s="12">
        <f>+SUM(B78:B81)</f>
        <v>111241717.17</v>
      </c>
      <c r="C77" s="12">
        <f t="shared" ref="C77" si="17">+SUM(C78:C81)</f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ref="H77:O77" si="18">+SUM(H78:H81)</f>
        <v>0</v>
      </c>
      <c r="I77" s="12">
        <f t="shared" si="18"/>
        <v>0</v>
      </c>
      <c r="J77" s="12">
        <f t="shared" si="18"/>
        <v>0</v>
      </c>
      <c r="K77" s="12">
        <f t="shared" si="18"/>
        <v>0</v>
      </c>
      <c r="L77" s="12">
        <f t="shared" si="18"/>
        <v>0</v>
      </c>
      <c r="M77" s="12">
        <f t="shared" si="18"/>
        <v>0</v>
      </c>
      <c r="N77" s="12">
        <f t="shared" si="18"/>
        <v>0</v>
      </c>
      <c r="O77" s="12">
        <f t="shared" si="18"/>
        <v>0</v>
      </c>
      <c r="P77" s="12">
        <f t="shared" ref="P77" si="19">+SUM(P78:P81)</f>
        <v>0</v>
      </c>
      <c r="Q77" s="3"/>
    </row>
    <row r="78" spans="1:17" x14ac:dyDescent="0.2">
      <c r="A78" s="13" t="s">
        <v>54</v>
      </c>
      <c r="B78" s="14">
        <v>111241717.17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f>+[1]Hoja1!P122</f>
        <v>0</v>
      </c>
      <c r="O78" s="14">
        <f>+[1]Hoja1!Q122</f>
        <v>0</v>
      </c>
      <c r="P78" s="14">
        <f t="shared" ref="P78:P81" si="20">SUM(D78:O78)</f>
        <v>0</v>
      </c>
      <c r="Q78" s="3"/>
    </row>
    <row r="79" spans="1:17" x14ac:dyDescent="0.2">
      <c r="A79" s="13" t="s">
        <v>55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 t="shared" si="20"/>
        <v>0</v>
      </c>
      <c r="Q79" s="3"/>
    </row>
    <row r="80" spans="1:17" x14ac:dyDescent="0.2">
      <c r="A80" s="13" t="s">
        <v>56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f t="shared" si="20"/>
        <v>0</v>
      </c>
      <c r="Q80" s="3"/>
    </row>
    <row r="81" spans="1:17" ht="25.5" x14ac:dyDescent="0.2">
      <c r="A81" s="13" t="s">
        <v>57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20"/>
        <v>0</v>
      </c>
      <c r="Q81" s="3"/>
    </row>
    <row r="82" spans="1:17" ht="15" x14ac:dyDescent="0.25">
      <c r="A82" s="11" t="s">
        <v>58</v>
      </c>
      <c r="B82" s="12">
        <f>+SUM(B83:B84)</f>
        <v>0</v>
      </c>
      <c r="C82" s="12">
        <f t="shared" ref="C82" si="21">+SUM(C83:C84)</f>
        <v>0</v>
      </c>
      <c r="D82" s="12">
        <f t="shared" ref="D82" si="22">+SUM(D83:D84)</f>
        <v>0</v>
      </c>
      <c r="E82" s="12">
        <f t="shared" ref="E82" si="23">+SUM(E83:E84)</f>
        <v>0</v>
      </c>
      <c r="F82" s="12">
        <f t="shared" ref="F82" si="24">+SUM(F83:F84)</f>
        <v>0</v>
      </c>
      <c r="G82" s="12">
        <f t="shared" ref="G82" si="25">+SUM(G83:G84)</f>
        <v>0</v>
      </c>
      <c r="H82" s="12">
        <f t="shared" ref="H82" si="26">+SUM(H83:H84)</f>
        <v>0</v>
      </c>
      <c r="I82" s="12">
        <f t="shared" ref="I82" si="27">+SUM(I83:I84)</f>
        <v>0</v>
      </c>
      <c r="J82" s="12">
        <f t="shared" ref="J82" si="28">+SUM(J83:J84)</f>
        <v>0</v>
      </c>
      <c r="K82" s="12">
        <f t="shared" ref="K82" si="29">+SUM(K83:K84)</f>
        <v>0</v>
      </c>
      <c r="L82" s="12">
        <f t="shared" ref="L82" si="30">+SUM(L83:L84)</f>
        <v>0</v>
      </c>
      <c r="M82" s="12">
        <f t="shared" ref="M82" si="31">+SUM(M83:M84)</f>
        <v>0</v>
      </c>
      <c r="N82" s="12">
        <f t="shared" ref="N82" si="32">+SUM(N83:N84)</f>
        <v>0</v>
      </c>
      <c r="O82" s="12">
        <f t="shared" ref="O82" si="33">+SUM(O83:O84)</f>
        <v>0</v>
      </c>
      <c r="P82" s="12">
        <f t="shared" ref="P82" si="34">+SUM(P83:P84)</f>
        <v>0</v>
      </c>
    </row>
    <row r="83" spans="1:17" x14ac:dyDescent="0.2">
      <c r="A83" s="13" t="s">
        <v>59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f t="shared" ref="P83:P84" si="35">SUM(D83:O83)</f>
        <v>0</v>
      </c>
    </row>
    <row r="84" spans="1:17" x14ac:dyDescent="0.2">
      <c r="A84" s="13" t="s">
        <v>60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35"/>
        <v>0</v>
      </c>
    </row>
    <row r="85" spans="1:17" ht="15" x14ac:dyDescent="0.25">
      <c r="A85" s="11" t="s">
        <v>61</v>
      </c>
      <c r="B85" s="12">
        <f>+SUM(B86:B88)</f>
        <v>0</v>
      </c>
      <c r="C85" s="12">
        <f t="shared" ref="C85" si="36">+SUM(C86:C88)</f>
        <v>0</v>
      </c>
      <c r="D85" s="12">
        <f t="shared" ref="D85" si="37">+SUM(D86:D88)</f>
        <v>0</v>
      </c>
      <c r="E85" s="12">
        <f t="shared" ref="E85" si="38">+SUM(E86:E88)</f>
        <v>0</v>
      </c>
      <c r="F85" s="12">
        <f t="shared" ref="F85" si="39">+SUM(F86:F88)</f>
        <v>0</v>
      </c>
      <c r="G85" s="12">
        <f t="shared" ref="G85" si="40">+SUM(G86:G88)</f>
        <v>0</v>
      </c>
      <c r="H85" s="12">
        <f t="shared" ref="H85" si="41">+SUM(H86:H88)</f>
        <v>0</v>
      </c>
      <c r="I85" s="12">
        <f t="shared" ref="I85" si="42">+SUM(I86:I88)</f>
        <v>0</v>
      </c>
      <c r="J85" s="12">
        <f t="shared" ref="J85" si="43">+SUM(J86:J88)</f>
        <v>0</v>
      </c>
      <c r="K85" s="12">
        <f t="shared" ref="K85" si="44">+SUM(K86:K88)</f>
        <v>0</v>
      </c>
      <c r="L85" s="12">
        <f t="shared" ref="L85" si="45">+SUM(L86:L88)</f>
        <v>0</v>
      </c>
      <c r="M85" s="12">
        <f t="shared" ref="M85" si="46">+SUM(M86:M88)</f>
        <v>0</v>
      </c>
      <c r="N85" s="12">
        <f t="shared" ref="N85" si="47">+SUM(N86:N88)</f>
        <v>0</v>
      </c>
      <c r="O85" s="12">
        <f t="shared" ref="O85" si="48">+SUM(O86:O88)</f>
        <v>0</v>
      </c>
      <c r="P85" s="12">
        <f t="shared" ref="P85" si="49">+SUM(P86:P88)</f>
        <v>0</v>
      </c>
    </row>
    <row r="86" spans="1:17" x14ac:dyDescent="0.2">
      <c r="A86" s="13" t="s">
        <v>62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f t="shared" ref="P86:P88" si="50">SUM(D86:O86)</f>
        <v>0</v>
      </c>
    </row>
    <row r="87" spans="1:17" x14ac:dyDescent="0.2">
      <c r="A87" s="13" t="s">
        <v>63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f t="shared" si="50"/>
        <v>0</v>
      </c>
    </row>
    <row r="88" spans="1:17" x14ac:dyDescent="0.2">
      <c r="A88" s="13" t="s">
        <v>64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f t="shared" si="50"/>
        <v>0</v>
      </c>
    </row>
    <row r="89" spans="1:17" ht="15" x14ac:dyDescent="0.25">
      <c r="A89" s="19" t="s">
        <v>66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7" ht="15" x14ac:dyDescent="0.25">
      <c r="A90" s="11" t="s">
        <v>67</v>
      </c>
      <c r="B90" s="12">
        <f>+SUM(B91:B92)</f>
        <v>0</v>
      </c>
      <c r="C90" s="12">
        <f t="shared" ref="C90" si="51">+SUM(C91:C92)</f>
        <v>0</v>
      </c>
      <c r="D90" s="12">
        <f t="shared" ref="D90" si="52">+SUM(D91:D92)</f>
        <v>0</v>
      </c>
      <c r="E90" s="12">
        <f t="shared" ref="E90" si="53">+SUM(E91:E92)</f>
        <v>0</v>
      </c>
      <c r="F90" s="12">
        <f t="shared" ref="F90" si="54">+SUM(F91:F92)</f>
        <v>0</v>
      </c>
      <c r="G90" s="12">
        <f t="shared" ref="G90" si="55">+SUM(G91:G92)</f>
        <v>0</v>
      </c>
      <c r="H90" s="12">
        <f t="shared" ref="H90" si="56">+SUM(H91:H92)</f>
        <v>0</v>
      </c>
      <c r="I90" s="12">
        <f t="shared" ref="I90" si="57">+SUM(I91:I92)</f>
        <v>0</v>
      </c>
      <c r="J90" s="12">
        <f t="shared" ref="J90" si="58">+SUM(J91:J92)</f>
        <v>0</v>
      </c>
      <c r="K90" s="12">
        <f t="shared" ref="K90" si="59">+SUM(K91:K92)</f>
        <v>0</v>
      </c>
      <c r="L90" s="12">
        <f t="shared" ref="L90" si="60">+SUM(L91:L92)</f>
        <v>0</v>
      </c>
      <c r="M90" s="12">
        <f t="shared" ref="M90" si="61">+SUM(M91:M92)</f>
        <v>0</v>
      </c>
      <c r="N90" s="12">
        <f t="shared" ref="N90" si="62">+SUM(N91:N92)</f>
        <v>0</v>
      </c>
      <c r="O90" s="12">
        <f t="shared" ref="O90" si="63">+SUM(O91:O92)</f>
        <v>0</v>
      </c>
      <c r="P90" s="12">
        <f t="shared" ref="P90" si="64">+SUM(P91:P92)</f>
        <v>0</v>
      </c>
    </row>
    <row r="91" spans="1:17" x14ac:dyDescent="0.2">
      <c r="A91" s="13" t="s">
        <v>68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f t="shared" ref="P91:P92" si="65">SUM(D91:O91)</f>
        <v>0</v>
      </c>
    </row>
    <row r="92" spans="1:17" x14ac:dyDescent="0.2">
      <c r="A92" s="13" t="s">
        <v>69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f t="shared" si="65"/>
        <v>0</v>
      </c>
    </row>
    <row r="93" spans="1:17" ht="15" x14ac:dyDescent="0.25">
      <c r="A93" s="11" t="s">
        <v>70</v>
      </c>
      <c r="B93" s="12">
        <f>+SUM(B94:B95)</f>
        <v>0</v>
      </c>
      <c r="C93" s="12">
        <f t="shared" ref="C93" si="66">+SUM(C94:C95)</f>
        <v>0</v>
      </c>
      <c r="D93" s="12">
        <f t="shared" ref="D93" si="67">+SUM(D94:D95)</f>
        <v>0</v>
      </c>
      <c r="E93" s="12">
        <f t="shared" ref="E93" si="68">+SUM(E94:E95)</f>
        <v>0</v>
      </c>
      <c r="F93" s="12">
        <f t="shared" ref="F93" si="69">+SUM(F94:F95)</f>
        <v>0</v>
      </c>
      <c r="G93" s="12">
        <f t="shared" ref="G93" si="70">+SUM(G94:G95)</f>
        <v>0</v>
      </c>
      <c r="H93" s="12">
        <f t="shared" ref="H93" si="71">+SUM(H94:H95)</f>
        <v>0</v>
      </c>
      <c r="I93" s="12">
        <f t="shared" ref="I93" si="72">+SUM(I94:I95)</f>
        <v>0</v>
      </c>
      <c r="J93" s="12">
        <f t="shared" ref="J93" si="73">+SUM(J94:J95)</f>
        <v>0</v>
      </c>
      <c r="K93" s="12">
        <f t="shared" ref="K93" si="74">+SUM(K94:K95)</f>
        <v>0</v>
      </c>
      <c r="L93" s="12">
        <f t="shared" ref="L93" si="75">+SUM(L94:L95)</f>
        <v>0</v>
      </c>
      <c r="M93" s="12">
        <f t="shared" ref="M93" si="76">+SUM(M94:M95)</f>
        <v>0</v>
      </c>
      <c r="N93" s="12">
        <f t="shared" ref="N93" si="77">+SUM(N94:N95)</f>
        <v>0</v>
      </c>
      <c r="O93" s="12">
        <f t="shared" ref="O93" si="78">+SUM(O94:O95)</f>
        <v>0</v>
      </c>
      <c r="P93" s="12">
        <f t="shared" ref="P93" si="79">+SUM(P94:P95)</f>
        <v>0</v>
      </c>
    </row>
    <row r="94" spans="1:17" x14ac:dyDescent="0.2">
      <c r="A94" s="13" t="s">
        <v>71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f t="shared" ref="P94:P95" si="80">SUM(D94:O94)</f>
        <v>0</v>
      </c>
    </row>
    <row r="95" spans="1:17" x14ac:dyDescent="0.2">
      <c r="A95" s="13" t="s">
        <v>72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f t="shared" si="80"/>
        <v>0</v>
      </c>
    </row>
    <row r="96" spans="1:17" ht="15" x14ac:dyDescent="0.25">
      <c r="A96" s="11" t="s">
        <v>73</v>
      </c>
      <c r="B96" s="12">
        <f>+B97</f>
        <v>0</v>
      </c>
      <c r="C96" s="12">
        <f t="shared" ref="C96" si="81">+C97</f>
        <v>0</v>
      </c>
      <c r="D96" s="12">
        <f t="shared" ref="D96" si="82">+D97</f>
        <v>0</v>
      </c>
      <c r="E96" s="12">
        <f t="shared" ref="E96" si="83">+E97</f>
        <v>0</v>
      </c>
      <c r="F96" s="12">
        <f t="shared" ref="F96" si="84">+F97</f>
        <v>0</v>
      </c>
      <c r="G96" s="12">
        <f t="shared" ref="G96" si="85">+G97</f>
        <v>0</v>
      </c>
      <c r="H96" s="12">
        <f t="shared" ref="H96" si="86">+H97</f>
        <v>0</v>
      </c>
      <c r="I96" s="12">
        <f t="shared" ref="I96" si="87">+I97</f>
        <v>0</v>
      </c>
      <c r="J96" s="12">
        <f t="shared" ref="J96" si="88">+J97</f>
        <v>0</v>
      </c>
      <c r="K96" s="12">
        <f t="shared" ref="K96" si="89">+K97</f>
        <v>0</v>
      </c>
      <c r="L96" s="12">
        <f t="shared" ref="L96" si="90">+L97</f>
        <v>0</v>
      </c>
      <c r="M96" s="12">
        <f t="shared" ref="M96" si="91">+M97</f>
        <v>0</v>
      </c>
      <c r="N96" s="12">
        <f t="shared" ref="N96" si="92">+N97</f>
        <v>0</v>
      </c>
      <c r="O96" s="12">
        <f t="shared" ref="O96" si="93">+O97</f>
        <v>0</v>
      </c>
      <c r="P96" s="12">
        <f t="shared" ref="P96" si="94">+P97</f>
        <v>0</v>
      </c>
    </row>
    <row r="97" spans="1:16" x14ac:dyDescent="0.2">
      <c r="A97" s="13" t="s">
        <v>74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f>SUM(D97:O97)</f>
        <v>0</v>
      </c>
    </row>
    <row r="98" spans="1:16" s="5" customFormat="1" ht="15" x14ac:dyDescent="0.25">
      <c r="A98" s="21" t="s">
        <v>65</v>
      </c>
      <c r="B98" s="22">
        <f t="shared" ref="B98:P98" si="95">+B13+B19+B29+B39+B55+B77+B82+B85+B90+B93+B96</f>
        <v>760118814.17297852</v>
      </c>
      <c r="C98" s="22">
        <f t="shared" si="95"/>
        <v>797510594.99535775</v>
      </c>
      <c r="D98" s="22">
        <f t="shared" si="95"/>
        <v>38017234.950000003</v>
      </c>
      <c r="E98" s="22">
        <f t="shared" si="95"/>
        <v>25033429.760000002</v>
      </c>
      <c r="F98" s="22">
        <f t="shared" si="95"/>
        <v>38366594.050000004</v>
      </c>
      <c r="G98" s="22">
        <f t="shared" si="95"/>
        <v>41456057.009999998</v>
      </c>
      <c r="H98" s="22">
        <f t="shared" si="95"/>
        <v>43604014.140000001</v>
      </c>
      <c r="I98" s="22">
        <f t="shared" si="95"/>
        <v>24242621.310000002</v>
      </c>
      <c r="J98" s="22">
        <f t="shared" si="95"/>
        <v>46660545.029999994</v>
      </c>
      <c r="K98" s="22">
        <f t="shared" si="95"/>
        <v>54701032.880000003</v>
      </c>
      <c r="L98" s="22">
        <f t="shared" si="95"/>
        <v>26020906.550000001</v>
      </c>
      <c r="M98" s="22">
        <f t="shared" si="95"/>
        <v>53866690.079999998</v>
      </c>
      <c r="N98" s="22">
        <f t="shared" si="95"/>
        <v>0</v>
      </c>
      <c r="O98" s="22">
        <f t="shared" si="95"/>
        <v>0</v>
      </c>
      <c r="P98" s="22">
        <f t="shared" si="95"/>
        <v>391969125.75999999</v>
      </c>
    </row>
    <row r="99" spans="1:16" x14ac:dyDescent="0.2">
      <c r="A99" s="28" t="s">
        <v>95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pans="1:16" x14ac:dyDescent="0.2">
      <c r="A100" s="28" t="s">
        <v>96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1:16" x14ac:dyDescent="0.2">
      <c r="A101" s="28" t="s">
        <v>97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6" x14ac:dyDescent="0.2">
      <c r="P102" s="4"/>
    </row>
    <row r="103" spans="1:16" x14ac:dyDescent="0.2">
      <c r="P103" s="4"/>
    </row>
    <row r="104" spans="1:16" x14ac:dyDescent="0.2">
      <c r="P104" s="4"/>
    </row>
    <row r="105" spans="1:16" x14ac:dyDescent="0.2">
      <c r="P105" s="4"/>
    </row>
    <row r="106" spans="1:16" x14ac:dyDescent="0.2">
      <c r="P106" s="4"/>
    </row>
    <row r="107" spans="1:16" x14ac:dyDescent="0.2">
      <c r="P107" s="4"/>
    </row>
    <row r="108" spans="1:16" x14ac:dyDescent="0.2">
      <c r="P108" s="4"/>
    </row>
    <row r="109" spans="1:16" x14ac:dyDescent="0.2">
      <c r="P109" s="4"/>
    </row>
    <row r="110" spans="1:16" x14ac:dyDescent="0.2">
      <c r="P110" s="4"/>
    </row>
    <row r="111" spans="1:16" ht="15" x14ac:dyDescent="0.25">
      <c r="A111" s="23"/>
      <c r="B111" s="27"/>
      <c r="C111" s="27"/>
      <c r="G111" s="27"/>
      <c r="H111" s="27"/>
      <c r="I111" s="27"/>
      <c r="M111" s="24"/>
      <c r="N111" s="24"/>
      <c r="O111" s="24"/>
      <c r="P111" s="4"/>
    </row>
    <row r="112" spans="1:16" ht="15" customHeight="1" x14ac:dyDescent="0.2">
      <c r="B112" s="25" t="s">
        <v>98</v>
      </c>
      <c r="C112" s="25"/>
      <c r="G112" s="26" t="s">
        <v>101</v>
      </c>
      <c r="H112" s="26"/>
      <c r="I112" s="26"/>
      <c r="M112" s="25" t="s">
        <v>104</v>
      </c>
      <c r="N112" s="25"/>
      <c r="O112" s="25"/>
      <c r="P112" s="4"/>
    </row>
    <row r="113" spans="2:15" x14ac:dyDescent="0.2">
      <c r="B113" s="26" t="s">
        <v>99</v>
      </c>
      <c r="C113" s="26"/>
      <c r="G113" s="26" t="s">
        <v>102</v>
      </c>
      <c r="H113" s="26"/>
      <c r="I113" s="26"/>
      <c r="N113" s="1" t="s">
        <v>105</v>
      </c>
    </row>
    <row r="114" spans="2:15" ht="15" customHeight="1" x14ac:dyDescent="0.2">
      <c r="B114" s="26" t="s">
        <v>100</v>
      </c>
      <c r="C114" s="26"/>
      <c r="G114" s="26" t="s">
        <v>103</v>
      </c>
      <c r="H114" s="26"/>
      <c r="I114" s="26"/>
      <c r="M114" s="26" t="s">
        <v>106</v>
      </c>
      <c r="N114" s="26"/>
      <c r="O114" s="26"/>
    </row>
    <row r="120" spans="2:15" x14ac:dyDescent="0.2">
      <c r="B120" s="4"/>
    </row>
  </sheetData>
  <mergeCells count="32">
    <mergeCell ref="A5:P5"/>
    <mergeCell ref="A6:P6"/>
    <mergeCell ref="A10:A11"/>
    <mergeCell ref="B10:B11"/>
    <mergeCell ref="C10:C11"/>
    <mergeCell ref="A7:P7"/>
    <mergeCell ref="A8:P8"/>
    <mergeCell ref="A99:P99"/>
    <mergeCell ref="A100:P100"/>
    <mergeCell ref="A101:P101"/>
    <mergeCell ref="A9:P9"/>
    <mergeCell ref="D10:P10"/>
    <mergeCell ref="A70:P70"/>
    <mergeCell ref="A71:P71"/>
    <mergeCell ref="A72:P72"/>
    <mergeCell ref="A73:P73"/>
    <mergeCell ref="A74:P74"/>
    <mergeCell ref="A75:A76"/>
    <mergeCell ref="B75:B76"/>
    <mergeCell ref="C75:C76"/>
    <mergeCell ref="D75:P75"/>
    <mergeCell ref="M111:O111"/>
    <mergeCell ref="M112:O112"/>
    <mergeCell ref="M114:O114"/>
    <mergeCell ref="B111:C111"/>
    <mergeCell ref="B112:C112"/>
    <mergeCell ref="B113:C113"/>
    <mergeCell ref="B114:C114"/>
    <mergeCell ref="G111:I111"/>
    <mergeCell ref="G112:I112"/>
    <mergeCell ref="G113:I113"/>
    <mergeCell ref="G114:I114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headerFooter>
    <oddFooter>&amp;CPágina &amp;P de 2</oddFooter>
  </headerFooter>
  <ignoredErrors>
    <ignoredError sqref="C97:P97 C82:O96 E39:P39 N16:P18 N15:P15 E19:O19 D13 B19 D19 B29 D29 B39 D39 B55 D55 E29:O29 N20:O28 N30:P38 E55:P55 N49:P49 N56:P56 N14:O14 N50:P50 N51:P53 N54:P54 N57:P61 N48:P48 N62:P62 N40:P46 N63:P64 N47:P47 P79:P81" formulaRange="1"/>
    <ignoredError sqref="P82:P96 P19:P29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2024-11-07T11:24:04Z</cp:lastPrinted>
  <dcterms:created xsi:type="dcterms:W3CDTF">2021-07-29T18:58:50Z</dcterms:created>
  <dcterms:modified xsi:type="dcterms:W3CDTF">2024-11-07T11:27:11Z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