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2-DICIEMBRE/"/>
    </mc:Choice>
  </mc:AlternateContent>
  <xr:revisionPtr revIDLastSave="145" documentId="13_ncr:1_{B4D6AC09-C6A6-4369-8505-AC6F4FE264BD}" xr6:coauthVersionLast="47" xr6:coauthVersionMax="47" xr10:uidLastSave="{DA5C8C2F-A65F-494A-9567-504281E2941F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2" l="1"/>
  <c r="H54" i="2"/>
  <c r="P55" i="2"/>
  <c r="P56" i="2"/>
  <c r="P57" i="2"/>
  <c r="P59" i="2"/>
  <c r="P60" i="2"/>
  <c r="P61" i="2"/>
  <c r="P62" i="2"/>
  <c r="P63" i="2"/>
  <c r="P64" i="2"/>
  <c r="P52" i="2"/>
  <c r="I54" i="2"/>
  <c r="J54" i="2"/>
  <c r="K54" i="2"/>
  <c r="L54" i="2"/>
  <c r="M54" i="2"/>
  <c r="N54" i="2"/>
  <c r="F54" i="2"/>
  <c r="E54" i="2"/>
  <c r="D54" i="2"/>
  <c r="G54" i="2" l="1"/>
  <c r="P54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53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F38" i="2"/>
  <c r="P89" i="2"/>
  <c r="N38" i="2"/>
  <c r="G38" i="2"/>
  <c r="P45" i="2"/>
  <c r="P39" i="2"/>
  <c r="D28" i="2"/>
  <c r="P20" i="2"/>
  <c r="F12" i="2"/>
  <c r="J12" i="2"/>
  <c r="L12" i="2"/>
  <c r="P81" i="2"/>
  <c r="B12" i="2"/>
  <c r="B54" i="2"/>
  <c r="E12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33" i="2"/>
  <c r="P24" i="2"/>
  <c r="P15" i="2"/>
  <c r="P31" i="2"/>
  <c r="P22" i="2"/>
  <c r="P65" i="2"/>
  <c r="P34" i="2"/>
  <c r="I28" i="2"/>
  <c r="H28" i="2"/>
  <c r="G28" i="2"/>
  <c r="P25" i="2"/>
  <c r="P16" i="2"/>
  <c r="I12" i="2"/>
  <c r="O54" i="2"/>
  <c r="O12" i="2"/>
  <c r="M28" i="2"/>
  <c r="P26" i="2"/>
  <c r="K38" i="2"/>
  <c r="N28" i="2"/>
  <c r="N12" i="2"/>
  <c r="P23" i="2"/>
  <c r="P35" i="2"/>
  <c r="F28" i="2"/>
  <c r="P17" i="2"/>
  <c r="H12" i="2"/>
  <c r="E38" i="2"/>
  <c r="P37" i="2"/>
  <c r="E28" i="2"/>
  <c r="P27" i="2"/>
  <c r="G12" i="2"/>
  <c r="J28" i="2"/>
  <c r="O38" i="2"/>
  <c r="O28" i="2"/>
  <c r="M12" i="2"/>
  <c r="P19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<sst xmlns="http://schemas.openxmlformats.org/spreadsheetml/2006/main" count="122" uniqueCount="101">
  <si>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</si>
  <si>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</si>
  <si>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</si>
  <si>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</si>
  <si>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</si>
  <si>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</si>
  <si>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</si>
  <si>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</si>
  <si>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</si>
  <si>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</si>
  <si>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</si>
  <si>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</si>
  <si>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</si>
  <si>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</si>
  <si>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</si>
  <si>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</si>
  <si>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</si>
  <si>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</si>
  <si>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</si>
  <si>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</si>
  <si>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</si>
  <si>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</si>
  <si>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</si>
  <si>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</si>
  <si>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</si>
  <si>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</si>
  <si>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</si>
  <si>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</si>
  <si>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</si>
  <si>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</si>
  <si>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</si>
  <si>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</si>
  <si>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</si>
  <si>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</si>
  <si>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</si>
  <si>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</si>
  <si>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</si>
  <si>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</si>
  <si>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</si>
  <si>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</si>
  <si>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</si>
  <si>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</si>
  <si>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</si>
  <si>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</si>
  <si>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</si>
  <si>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</si>
  <si>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</si>
  <si>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</si>
  <si>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</si>
  <si>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</si>
  <si>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</si>
  <si>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</si>
  <si>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</si>
  <si>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</si>
  <si>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</si>
  <si>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</si>
  <si>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</si>
  <si>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</si>
  <si>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</si>
  <si>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</si>
  <si>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</si>
  <si>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</si>
  <si>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</si>
  <si>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</si>
  <si>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</si>
  <si>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</si>
  <si>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</si>
  <si>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</si>
  <si>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</si>
  <si>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</si>
  <si>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</si>
  <si>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</si>
  <si>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</si>
  <si>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</si>
  <si>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</si>
  <si>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</si>
  <si>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</si>
  <si>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</si>
  <si>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</si>
  <si>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</si>
  <si>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</si>
  <si>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</si>
  <si>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</si>
  <si>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</si>
  <si>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</si>
  <si>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</si>
  <si>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</si>
  <si>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</si>
  <si>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</si>
  <si>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</si>
  <si>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</si>
  <si>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</si>
  <si>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</si>
  <si>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</si>
  <si>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</si>
  <si>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</si>
  <si>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</si>
  <si>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</si>
  <si>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</si>
  <si>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hasta el 05 de enero del 2024. 09:20 a.m.</t>
  </si>
  <si>
    <t>Fecha de imputación: hasta el 31 de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</si>
</sst>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613231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1006138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P115"/>
  <sheetViews>
    <sheetView showGridLines="0" tabSelected="1" topLeftCell="A81" zoomScale="85" zoomScaleNormal="85" workbookViewId="0">
      <selection activeCell="H117" sqref="H117"/>
    </sheetView>
  </sheetViews>
  <sheetFormatPr baseColWidth="10" defaultColWidth="11.42578125" defaultRowHeight="14.25" x14ac:dyDescent="0.2"/>
  <cols>
    <col min="1" max="1" width="86.5703125" style="3" bestFit="1" customWidth="1"/>
    <col min="2" max="2" width="16.57031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7109375" style="3" customWidth="1"/>
    <col min="16" max="16" width="17.140625" style="3" bestFit="1" customWidth="1"/>
    <col min="17" max="16384" width="11.42578125" style="3"/>
  </cols>
  <sheetData>
    <row r="3" spans="1:16" ht="28.5" customHeight="1" x14ac:dyDescent="0.2">
      <c r="A3" s="29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">
      <c r="A4" s="31" t="s">
        <v>94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8" x14ac:dyDescent="0.2">
      <c r="A5" s="33">
        <v>2023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.75" customHeight="1" x14ac:dyDescent="0.2">
      <c r="A6" s="35" t="s">
        <v>90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15" x14ac:dyDescent="0.2">
      <c r="A9" s="22" t="s">
        <v>66</v>
      </c>
      <c r="B9" s="24" t="s">
        <v>92</v>
      </c>
      <c r="C9" s="24" t="s">
        <v>91</v>
      </c>
      <c r="D9" s="26" t="s">
        <v>98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6" ht="15" x14ac:dyDescent="0.25">
      <c r="A10" s="23"/>
      <c r="B10" s="25"/>
      <c r="C10" s="25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6" ht="15" x14ac:dyDescent="0.25">
      <c r="A11" s="18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" x14ac:dyDescent="0.25">
      <c r="A12" s="20" t="s">
        <v>1</v>
      </c>
      <c r="B12" s="5">
        <f>+SUM(B13:B17)</f>
        <v>373452400.25000006</v>
      </c>
      <c r="C12" s="5">
        <f t="shared" ref="C12" si="0">+SUM(C13:C17)</f>
        <v>385002400.25000006</v>
      </c>
      <c r="D12" s="5">
        <f t="shared" ref="D12" si="1">+SUM(D13:D17)</f>
        <v>31411181.310000002</v>
      </c>
      <c r="E12" s="5">
        <f t="shared" ref="E12" si="2">+SUM(E13:E17)</f>
        <v>17582852.990000002</v>
      </c>
      <c r="F12" s="5">
        <f t="shared" ref="F12" si="3">+SUM(F13:F17)</f>
        <v>18810808.899999999</v>
      </c>
      <c r="G12" s="5">
        <f t="shared" ref="G12" si="4">+SUM(G13:G17)</f>
        <v>28559286.110000003</v>
      </c>
      <c r="H12" s="5">
        <f t="shared" ref="H12" si="5">+SUM(H13:H17)</f>
        <v>18006969.57</v>
      </c>
      <c r="I12" s="5">
        <f t="shared" ref="I12" si="6">+SUM(I13:I17)</f>
        <v>18245934.18</v>
      </c>
      <c r="J12" s="5">
        <f t="shared" ref="J12" si="7">+SUM(J13:J17)</f>
        <v>19638726.27</v>
      </c>
      <c r="K12" s="5">
        <f t="shared" ref="K12" si="8">+SUM(K13:K17)</f>
        <v>29427331.75</v>
      </c>
      <c r="L12" s="5">
        <f t="shared" ref="L12" si="9">+SUM(L13:L17)</f>
        <v>18575645.780000005</v>
      </c>
      <c r="M12" s="5">
        <f t="shared" ref="M12" si="10">+SUM(M13:M17)</f>
        <v>31240558.580000002</v>
      </c>
      <c r="N12" s="5">
        <f t="shared" ref="N12" si="11">+SUM(N13:N17)</f>
        <v>36425590.950000003</v>
      </c>
      <c r="O12" s="5">
        <f t="shared" ref="O12" si="12">+SUM(O13:O17)</f>
        <v>43652356.130000003</v>
      </c>
      <c r="P12" s="5">
        <f t="shared" ref="P12" si="13">+SUM(P13:P17)</f>
        <v>311577242.52000004</v>
      </c>
    </row>
    <row r="13" spans="1:16" x14ac:dyDescent="0.2">
      <c r="A13" s="19" t="s">
        <v>2</v>
      </c>
      <c r="B13" s="7">
        <v>222965682.29000002</v>
      </c>
      <c r="C13" s="7">
        <v>222965682.29000002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13933240.060000001</v>
      </c>
      <c r="J13" s="7">
        <v>14132815.210000001</v>
      </c>
      <c r="K13" s="7">
        <v>14132815.210000001</v>
      </c>
      <c r="L13" s="7">
        <v>14210864.9</v>
      </c>
      <c r="M13" s="7">
        <v>14252459.65</v>
      </c>
      <c r="N13" s="7">
        <v>16789981.880000003</v>
      </c>
      <c r="O13" s="7">
        <v>26479849.260000002</v>
      </c>
      <c r="P13" s="7">
        <f>SUM(D13:O13)</f>
        <v>182436159.47</v>
      </c>
    </row>
    <row r="14" spans="1:16" x14ac:dyDescent="0.2">
      <c r="A14" s="19" t="s">
        <v>3</v>
      </c>
      <c r="B14" s="7">
        <v>68224401.780000001</v>
      </c>
      <c r="C14" s="7">
        <v>79774401.780000001</v>
      </c>
      <c r="D14" s="7">
        <v>1164905.54</v>
      </c>
      <c r="E14" s="7">
        <v>1044117.06</v>
      </c>
      <c r="F14" s="7">
        <v>2347736.94</v>
      </c>
      <c r="G14" s="7">
        <v>11883600.050000001</v>
      </c>
      <c r="H14" s="7">
        <v>1146828.31</v>
      </c>
      <c r="I14" s="7">
        <v>1267684.3999999999</v>
      </c>
      <c r="J14" s="7">
        <v>2410901.34</v>
      </c>
      <c r="K14" s="7">
        <v>13199506.82</v>
      </c>
      <c r="L14" s="7">
        <v>1299129.0900000001</v>
      </c>
      <c r="M14" s="7">
        <v>1367730.62</v>
      </c>
      <c r="N14" s="7">
        <v>14748123.950000001</v>
      </c>
      <c r="O14" s="7">
        <v>14621992.75</v>
      </c>
      <c r="P14" s="7">
        <f t="shared" ref="P14:P17" si="14">SUM(D14:O14)</f>
        <v>66502256.869999997</v>
      </c>
    </row>
    <row r="15" spans="1:16" x14ac:dyDescent="0.2">
      <c r="A15" s="19" t="s">
        <v>4</v>
      </c>
      <c r="B15" s="7">
        <v>22438120</v>
      </c>
      <c r="C15" s="7">
        <v>22438120</v>
      </c>
      <c r="D15" s="7">
        <v>2235000</v>
      </c>
      <c r="E15" s="7">
        <v>1435000</v>
      </c>
      <c r="F15" s="7">
        <v>1235000</v>
      </c>
      <c r="G15" s="7">
        <v>835000</v>
      </c>
      <c r="H15" s="7">
        <v>1285000</v>
      </c>
      <c r="I15" s="7">
        <v>1335000</v>
      </c>
      <c r="J15" s="7">
        <v>1385000</v>
      </c>
      <c r="K15" s="7">
        <v>385000</v>
      </c>
      <c r="L15" s="7">
        <v>1335000</v>
      </c>
      <c r="M15" s="7">
        <v>1835000</v>
      </c>
      <c r="N15" s="7">
        <v>2285000</v>
      </c>
      <c r="O15" s="7">
        <v>835000</v>
      </c>
      <c r="P15" s="7">
        <f t="shared" si="14"/>
        <v>16420000</v>
      </c>
    </row>
    <row r="16" spans="1:16" x14ac:dyDescent="0.2">
      <c r="A16" s="19" t="s">
        <v>5</v>
      </c>
      <c r="B16" s="7">
        <v>35409166.420000002</v>
      </c>
      <c r="C16" s="7">
        <v>35409166.420000002</v>
      </c>
      <c r="D16" s="7">
        <v>12777254.710000001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16666.669999999998</v>
      </c>
      <c r="M16" s="7">
        <v>12085144.189999999</v>
      </c>
      <c r="N16" s="7">
        <v>888500</v>
      </c>
      <c r="O16" s="7">
        <v>0</v>
      </c>
      <c r="P16" s="7">
        <f t="shared" si="14"/>
        <v>25767565.57</v>
      </c>
    </row>
    <row r="17" spans="1:16" x14ac:dyDescent="0.2">
      <c r="A17" s="19" t="s">
        <v>6</v>
      </c>
      <c r="B17" s="7">
        <v>24415029.759999998</v>
      </c>
      <c r="C17" s="7">
        <v>24415029.759999998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1710009.7200000002</v>
      </c>
      <c r="J17" s="7">
        <v>1710009.7200000002</v>
      </c>
      <c r="K17" s="7">
        <v>1710009.7200000002</v>
      </c>
      <c r="L17" s="7">
        <v>1713985.12</v>
      </c>
      <c r="M17" s="7">
        <v>1700224.12</v>
      </c>
      <c r="N17" s="7">
        <v>1713985.12</v>
      </c>
      <c r="O17" s="7">
        <v>1715514.12</v>
      </c>
      <c r="P17" s="7">
        <f t="shared" si="14"/>
        <v>20451260.610000007</v>
      </c>
    </row>
    <row r="18" spans="1:16" ht="15" x14ac:dyDescent="0.25">
      <c r="A18" s="20" t="s">
        <v>7</v>
      </c>
      <c r="B18" s="5">
        <f>+SUM(B19:B27)</f>
        <v>95933538.4331512</v>
      </c>
      <c r="C18" s="5">
        <f t="shared" ref="C18:O18" si="15">+SUM(C19:C27)</f>
        <v>103539538.42971119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4263904.08</v>
      </c>
      <c r="I18" s="5">
        <f t="shared" si="15"/>
        <v>4577775.9899999993</v>
      </c>
      <c r="J18" s="5">
        <f t="shared" si="15"/>
        <v>3214999.6000000006</v>
      </c>
      <c r="K18" s="5">
        <f t="shared" si="15"/>
        <v>4172587.9799999995</v>
      </c>
      <c r="L18" s="5">
        <f t="shared" si="15"/>
        <v>4057639.06</v>
      </c>
      <c r="M18" s="5">
        <f t="shared" si="15"/>
        <v>6529124.8699999992</v>
      </c>
      <c r="N18" s="5">
        <f t="shared" si="15"/>
        <v>8005194.5</v>
      </c>
      <c r="O18" s="5">
        <f t="shared" si="15"/>
        <v>4996281.9800000004</v>
      </c>
      <c r="P18" s="5">
        <f>+SUM(P19:P27)</f>
        <v>52833771.979999989</v>
      </c>
    </row>
    <row r="19" spans="1:16" x14ac:dyDescent="0.2">
      <c r="A19" s="19" t="s">
        <v>8</v>
      </c>
      <c r="B19" s="7">
        <v>10151337.3288</v>
      </c>
      <c r="C19" s="7">
        <v>10151337.3288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627475.13</v>
      </c>
      <c r="J19" s="7">
        <v>396581.26</v>
      </c>
      <c r="K19" s="7">
        <v>928039.55999999994</v>
      </c>
      <c r="L19" s="7">
        <v>598461.63</v>
      </c>
      <c r="M19" s="7">
        <v>842353.96000000008</v>
      </c>
      <c r="N19" s="7">
        <v>426815.39999999997</v>
      </c>
      <c r="O19" s="7">
        <v>776628.29</v>
      </c>
      <c r="P19" s="7">
        <f t="shared" ref="P19:P27" si="16">SUM(D19:O19)</f>
        <v>7657694.4699999997</v>
      </c>
    </row>
    <row r="20" spans="1:16" x14ac:dyDescent="0.2">
      <c r="A20" s="19" t="s">
        <v>9</v>
      </c>
      <c r="B20" s="7">
        <v>4185000</v>
      </c>
      <c r="C20" s="7">
        <v>4185000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256600</v>
      </c>
      <c r="J20" s="7">
        <v>35400</v>
      </c>
      <c r="K20" s="7">
        <v>35400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1129400</v>
      </c>
    </row>
    <row r="21" spans="1:16" x14ac:dyDescent="0.2">
      <c r="A21" s="19" t="s">
        <v>10</v>
      </c>
      <c r="B21" s="7">
        <v>11614147.33</v>
      </c>
      <c r="C21" s="7">
        <v>11614147.33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1183312.5</v>
      </c>
      <c r="J21" s="7">
        <v>286410</v>
      </c>
      <c r="K21" s="7">
        <v>436987.5</v>
      </c>
      <c r="L21" s="7">
        <v>914378.75</v>
      </c>
      <c r="M21" s="7">
        <v>370988.75</v>
      </c>
      <c r="N21" s="7">
        <v>2187706.25</v>
      </c>
      <c r="O21" s="7">
        <v>885062.5</v>
      </c>
      <c r="P21" s="7">
        <f t="shared" si="16"/>
        <v>8251706.5899999999</v>
      </c>
    </row>
    <row r="22" spans="1:16" x14ac:dyDescent="0.2">
      <c r="A22" s="19" t="s">
        <v>11</v>
      </c>
      <c r="B22" s="7">
        <v>9988256</v>
      </c>
      <c r="C22" s="7">
        <v>10828256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185420</v>
      </c>
      <c r="J22" s="7">
        <v>508728.96</v>
      </c>
      <c r="K22" s="7">
        <v>1802503.88</v>
      </c>
      <c r="L22" s="7">
        <v>93063</v>
      </c>
      <c r="M22" s="7">
        <v>405060.7</v>
      </c>
      <c r="N22" s="7">
        <v>881132.71</v>
      </c>
      <c r="O22" s="7">
        <v>491750.46</v>
      </c>
      <c r="P22" s="7">
        <f t="shared" si="16"/>
        <v>6458112.9299999997</v>
      </c>
    </row>
    <row r="23" spans="1:16" x14ac:dyDescent="0.2">
      <c r="A23" s="19" t="s">
        <v>12</v>
      </c>
      <c r="B23" s="7">
        <v>13329030</v>
      </c>
      <c r="C23" s="7">
        <v>14145030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383502.89999999997</v>
      </c>
      <c r="J23" s="7">
        <v>503084.92000000004</v>
      </c>
      <c r="K23" s="7">
        <v>111217.44</v>
      </c>
      <c r="L23" s="7">
        <v>789651.73</v>
      </c>
      <c r="M23" s="7">
        <v>2259717.2000000002</v>
      </c>
      <c r="N23" s="7">
        <v>614610.10000000009</v>
      </c>
      <c r="O23" s="7">
        <v>1276051.47</v>
      </c>
      <c r="P23" s="7">
        <f t="shared" si="16"/>
        <v>8063240.7499999991</v>
      </c>
    </row>
    <row r="24" spans="1:16" x14ac:dyDescent="0.2">
      <c r="A24" s="19" t="s">
        <v>13</v>
      </c>
      <c r="B24" s="7">
        <v>8914062.5399999991</v>
      </c>
      <c r="C24" s="7">
        <v>8914062.5399999991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439033.75</v>
      </c>
      <c r="J24" s="7">
        <v>418996.76</v>
      </c>
      <c r="K24" s="7">
        <v>433578.85</v>
      </c>
      <c r="L24" s="7">
        <v>426427.97</v>
      </c>
      <c r="M24" s="7">
        <v>1585201.9</v>
      </c>
      <c r="N24" s="7">
        <v>436580.38</v>
      </c>
      <c r="O24" s="7">
        <v>448322.29</v>
      </c>
      <c r="P24" s="7">
        <f t="shared" si="16"/>
        <v>7428947.5799999982</v>
      </c>
    </row>
    <row r="25" spans="1:16" ht="25.5" x14ac:dyDescent="0.2">
      <c r="A25" s="19" t="s">
        <v>14</v>
      </c>
      <c r="B25" s="7">
        <v>6207883.8534399997</v>
      </c>
      <c r="C25" s="7">
        <v>9807883.8499999996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662431.63</v>
      </c>
      <c r="J25" s="7">
        <v>297334.61</v>
      </c>
      <c r="K25" s="7">
        <v>185858.49</v>
      </c>
      <c r="L25" s="7">
        <v>518141.39</v>
      </c>
      <c r="M25" s="7">
        <v>211089.31</v>
      </c>
      <c r="N25" s="7">
        <v>2406403.3899999997</v>
      </c>
      <c r="O25" s="7">
        <v>177408.53999999998</v>
      </c>
      <c r="P25" s="7">
        <f t="shared" si="16"/>
        <v>5840082.9100000001</v>
      </c>
    </row>
    <row r="26" spans="1:16" x14ac:dyDescent="0.2">
      <c r="A26" s="19" t="s">
        <v>15</v>
      </c>
      <c r="B26" s="7">
        <v>17034891.380911201</v>
      </c>
      <c r="C26" s="7">
        <v>19384891.380911201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597348.71</v>
      </c>
      <c r="I26" s="7">
        <v>626761.04</v>
      </c>
      <c r="J26" s="7">
        <v>540524.85</v>
      </c>
      <c r="K26" s="7">
        <v>153098.26</v>
      </c>
      <c r="L26" s="7">
        <v>618144.09</v>
      </c>
      <c r="M26" s="7">
        <v>715856.85</v>
      </c>
      <c r="N26" s="7">
        <v>657790.87</v>
      </c>
      <c r="O26" s="7">
        <v>540021.86</v>
      </c>
      <c r="P26" s="7">
        <f t="shared" si="16"/>
        <v>5631469.8200000003</v>
      </c>
    </row>
    <row r="27" spans="1:16" x14ac:dyDescent="0.2">
      <c r="A27" s="19" t="s">
        <v>16</v>
      </c>
      <c r="B27" s="7">
        <v>14508930</v>
      </c>
      <c r="C27" s="7">
        <v>14508930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213239.04000000001</v>
      </c>
      <c r="J27" s="7">
        <v>227938.24</v>
      </c>
      <c r="K27" s="7">
        <v>85904</v>
      </c>
      <c r="L27" s="7">
        <v>99370.5</v>
      </c>
      <c r="M27" s="7">
        <v>138856.20000000001</v>
      </c>
      <c r="N27" s="7">
        <v>394155.4</v>
      </c>
      <c r="O27" s="7">
        <v>401036.56999999995</v>
      </c>
      <c r="P27" s="7">
        <f t="shared" si="16"/>
        <v>2373116.9299999997</v>
      </c>
    </row>
    <row r="28" spans="1:16" ht="15" x14ac:dyDescent="0.25">
      <c r="A28" s="20" t="s">
        <v>17</v>
      </c>
      <c r="B28" s="5">
        <f>+SUM(B29:B37)</f>
        <v>34580980.377166666</v>
      </c>
      <c r="C28" s="5">
        <f t="shared" ref="C28" si="17">+SUM(C29:C37)</f>
        <v>39595980.377166666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877115.50999999989</v>
      </c>
      <c r="J28" s="5">
        <f t="shared" ref="J28" si="24">+SUM(J29:J37)</f>
        <v>2501021.84</v>
      </c>
      <c r="K28" s="5">
        <f t="shared" ref="K28" si="25">+SUM(K29:K37)</f>
        <v>1065431.22</v>
      </c>
      <c r="L28" s="5">
        <f t="shared" ref="L28" si="26">+SUM(L29:L37)</f>
        <v>936682.63</v>
      </c>
      <c r="M28" s="5">
        <f t="shared" ref="M28" si="27">+SUM(M29:M37)</f>
        <v>1741275.0699999998</v>
      </c>
      <c r="N28" s="5">
        <f t="shared" ref="N28" si="28">+SUM(N29:N37)</f>
        <v>2205121.58</v>
      </c>
      <c r="O28" s="5">
        <f t="shared" ref="O28" si="29">+SUM(O29:O37)</f>
        <v>3626253.46</v>
      </c>
      <c r="P28" s="5">
        <f t="shared" ref="P28" si="30">+SUM(P29:P37)</f>
        <v>20156860.580000002</v>
      </c>
    </row>
    <row r="29" spans="1:16" x14ac:dyDescent="0.2">
      <c r="A29" s="19" t="s">
        <v>18</v>
      </c>
      <c r="B29" s="7">
        <v>3517079.6699999995</v>
      </c>
      <c r="C29" s="7">
        <v>3517079.6699999995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113936.25</v>
      </c>
      <c r="J29" s="7">
        <v>67077.790000000008</v>
      </c>
      <c r="K29" s="7">
        <v>67100.28</v>
      </c>
      <c r="L29" s="7">
        <v>16855.04</v>
      </c>
      <c r="M29" s="7">
        <v>216954.94</v>
      </c>
      <c r="N29" s="7">
        <v>75357.009999999995</v>
      </c>
      <c r="O29" s="7">
        <v>202368.1</v>
      </c>
      <c r="P29" s="7">
        <f t="shared" ref="P29:P37" si="31">SUM(D29:O29)</f>
        <v>1100354.1900000002</v>
      </c>
    </row>
    <row r="30" spans="1:16" x14ac:dyDescent="0.2">
      <c r="A30" s="19" t="s">
        <v>19</v>
      </c>
      <c r="B30" s="7">
        <v>2101788</v>
      </c>
      <c r="C30" s="7">
        <v>3106788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448736</v>
      </c>
      <c r="K30" s="7">
        <v>70540.399999999994</v>
      </c>
      <c r="L30" s="7">
        <v>50931.87</v>
      </c>
      <c r="M30" s="7">
        <v>73093.039999999994</v>
      </c>
      <c r="N30" s="7">
        <v>329135.44</v>
      </c>
      <c r="O30" s="7">
        <v>1652</v>
      </c>
      <c r="P30" s="7">
        <f t="shared" si="31"/>
        <v>1385571.47</v>
      </c>
    </row>
    <row r="31" spans="1:16" x14ac:dyDescent="0.2">
      <c r="A31" s="19" t="s">
        <v>20</v>
      </c>
      <c r="B31" s="7">
        <v>3399290.3866666639</v>
      </c>
      <c r="C31" s="7">
        <v>3799290.3866666639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98024.959999999992</v>
      </c>
      <c r="J31" s="7">
        <v>195880.4</v>
      </c>
      <c r="K31" s="7">
        <v>10080.4</v>
      </c>
      <c r="L31" s="7">
        <v>112570.59999999999</v>
      </c>
      <c r="M31" s="7">
        <v>176905.9</v>
      </c>
      <c r="N31" s="7">
        <v>294461.92000000004</v>
      </c>
      <c r="O31" s="7">
        <v>30120.739999999998</v>
      </c>
      <c r="P31" s="7">
        <f t="shared" si="31"/>
        <v>1731511.3499999999</v>
      </c>
    </row>
    <row r="32" spans="1:16" x14ac:dyDescent="0.2">
      <c r="A32" s="19" t="s">
        <v>21</v>
      </c>
      <c r="B32" s="7">
        <v>437982.89</v>
      </c>
      <c r="C32" s="7">
        <v>437982.89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170328.86</v>
      </c>
      <c r="K32" s="7">
        <v>0</v>
      </c>
      <c r="L32" s="7">
        <v>0</v>
      </c>
      <c r="M32" s="7">
        <v>0</v>
      </c>
      <c r="N32" s="7">
        <v>13575.9</v>
      </c>
      <c r="O32" s="7">
        <v>29841.119999999999</v>
      </c>
      <c r="P32" s="7">
        <f t="shared" si="31"/>
        <v>259401.81999999998</v>
      </c>
    </row>
    <row r="33" spans="1:16" x14ac:dyDescent="0.2">
      <c r="A33" s="19" t="s">
        <v>22</v>
      </c>
      <c r="B33" s="7">
        <v>1894838.67</v>
      </c>
      <c r="C33" s="7">
        <v>1894838.67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3709.46</v>
      </c>
      <c r="J33" s="7">
        <v>87808.29</v>
      </c>
      <c r="K33" s="7">
        <v>85361.97</v>
      </c>
      <c r="L33" s="7">
        <v>43676.91</v>
      </c>
      <c r="M33" s="7">
        <v>369237.19</v>
      </c>
      <c r="N33" s="7">
        <v>14211.09</v>
      </c>
      <c r="O33" s="7">
        <v>59447.32</v>
      </c>
      <c r="P33" s="7">
        <f t="shared" si="31"/>
        <v>1135892.0200000003</v>
      </c>
    </row>
    <row r="34" spans="1:16" x14ac:dyDescent="0.2">
      <c r="A34" s="19" t="s">
        <v>23</v>
      </c>
      <c r="B34" s="7">
        <v>810000</v>
      </c>
      <c r="C34" s="7">
        <v>920000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15925.7</v>
      </c>
      <c r="K34" s="7">
        <v>3590.7</v>
      </c>
      <c r="L34" s="7">
        <v>4531.2</v>
      </c>
      <c r="M34" s="7">
        <v>24802.590000000004</v>
      </c>
      <c r="N34" s="7">
        <v>173085.72</v>
      </c>
      <c r="O34" s="7">
        <v>640</v>
      </c>
      <c r="P34" s="7">
        <f t="shared" si="31"/>
        <v>231074.23</v>
      </c>
    </row>
    <row r="35" spans="1:16" x14ac:dyDescent="0.2">
      <c r="A35" s="19" t="s">
        <v>24</v>
      </c>
      <c r="B35" s="7">
        <v>10006256.7205</v>
      </c>
      <c r="C35" s="7">
        <v>10006256.7205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601151</v>
      </c>
      <c r="J35" s="7">
        <v>939316.75</v>
      </c>
      <c r="K35" s="7">
        <v>676441</v>
      </c>
      <c r="L35" s="7">
        <v>617902</v>
      </c>
      <c r="M35" s="7">
        <v>670557.24</v>
      </c>
      <c r="N35" s="7">
        <v>758184.57</v>
      </c>
      <c r="O35" s="7">
        <v>613777.93999999994</v>
      </c>
      <c r="P35" s="7">
        <f t="shared" si="31"/>
        <v>8234820.4100000001</v>
      </c>
    </row>
    <row r="36" spans="1:16" x14ac:dyDescent="0.2">
      <c r="A36" s="19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6" x14ac:dyDescent="0.2">
      <c r="A37" s="19" t="s">
        <v>26</v>
      </c>
      <c r="B37" s="7">
        <v>12413744.039999999</v>
      </c>
      <c r="C37" s="7">
        <v>15913744.039999999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60293.84</v>
      </c>
      <c r="J37" s="7">
        <v>575948.05000000005</v>
      </c>
      <c r="K37" s="7">
        <v>152316.47</v>
      </c>
      <c r="L37" s="7">
        <v>90215.010000000009</v>
      </c>
      <c r="M37" s="7">
        <v>209724.16999999998</v>
      </c>
      <c r="N37" s="7">
        <v>547109.92999999993</v>
      </c>
      <c r="O37" s="7">
        <v>2688406.2399999998</v>
      </c>
      <c r="P37" s="7">
        <f t="shared" si="31"/>
        <v>6078235.0899999999</v>
      </c>
    </row>
    <row r="38" spans="1:16" ht="15" x14ac:dyDescent="0.25">
      <c r="A38" s="20" t="s">
        <v>27</v>
      </c>
      <c r="B38" s="5">
        <f>+SUM(B39:B46)</f>
        <v>12453224.58</v>
      </c>
      <c r="C38" s="5">
        <f t="shared" ref="C38" si="32">+SUM(C39:C46)</f>
        <v>13103224.58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683400</v>
      </c>
      <c r="J38" s="5">
        <f t="shared" ref="J38" si="39">+SUM(J39:J46)</f>
        <v>714000</v>
      </c>
      <c r="K38" s="5">
        <f t="shared" ref="K38" si="40">+SUM(K39:K46)</f>
        <v>698400</v>
      </c>
      <c r="L38" s="5">
        <f t="shared" ref="L38" si="41">+SUM(L39:L46)</f>
        <v>693000</v>
      </c>
      <c r="M38" s="5">
        <f t="shared" ref="M38" si="42">+SUM(M39:M46)</f>
        <v>693000</v>
      </c>
      <c r="N38" s="5">
        <f t="shared" ref="N38" si="43">+SUM(N39:N46)</f>
        <v>720545</v>
      </c>
      <c r="O38" s="5">
        <f t="shared" ref="O38" si="44">+SUM(O39:O46)</f>
        <v>703200</v>
      </c>
      <c r="P38" s="5">
        <f t="shared" ref="P38" si="45">+SUM(P39:P46)</f>
        <v>8477245</v>
      </c>
    </row>
    <row r="39" spans="1:16" x14ac:dyDescent="0.2">
      <c r="A39" s="19" t="s">
        <v>28</v>
      </c>
      <c r="B39" s="7">
        <v>4258224.58</v>
      </c>
      <c r="C39" s="7">
        <v>4258224.58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15000</v>
      </c>
      <c r="J39" s="7">
        <v>30000</v>
      </c>
      <c r="K39" s="7">
        <v>0</v>
      </c>
      <c r="L39" s="7">
        <v>0</v>
      </c>
      <c r="M39" s="7">
        <v>0</v>
      </c>
      <c r="N39" s="7">
        <v>33545</v>
      </c>
      <c r="O39" s="7">
        <v>0</v>
      </c>
      <c r="P39" s="7">
        <f t="shared" ref="P39:P46" si="46">SUM(D39:O39)</f>
        <v>214045</v>
      </c>
    </row>
    <row r="40" spans="1:16" x14ac:dyDescent="0.2">
      <c r="A40" s="19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6" x14ac:dyDescent="0.2">
      <c r="A41" s="19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6" x14ac:dyDescent="0.2">
      <c r="A42" s="19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6" x14ac:dyDescent="0.2">
      <c r="A43" s="19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6" x14ac:dyDescent="0.2">
      <c r="A44" s="19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6" x14ac:dyDescent="0.2">
      <c r="A45" s="19" t="s">
        <v>34</v>
      </c>
      <c r="B45" s="7">
        <v>8195000</v>
      </c>
      <c r="C45" s="7">
        <v>8845000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668400</v>
      </c>
      <c r="J45" s="7">
        <v>684000</v>
      </c>
      <c r="K45" s="7">
        <v>698400</v>
      </c>
      <c r="L45" s="7">
        <v>693000</v>
      </c>
      <c r="M45" s="7">
        <v>693000</v>
      </c>
      <c r="N45" s="7">
        <v>687000</v>
      </c>
      <c r="O45" s="7">
        <v>703200</v>
      </c>
      <c r="P45" s="7">
        <f t="shared" si="46"/>
        <v>8263200</v>
      </c>
    </row>
    <row r="46" spans="1:16" x14ac:dyDescent="0.2">
      <c r="A46" s="19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6" ht="15" x14ac:dyDescent="0.25">
      <c r="A47" s="20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6" x14ac:dyDescent="0.2">
      <c r="A48" s="19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19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19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19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19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>SUM(D52:O52)</f>
        <v>0</v>
      </c>
    </row>
    <row r="53" spans="1:16" x14ac:dyDescent="0.2">
      <c r="A53" s="19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0" t="s">
        <v>43</v>
      </c>
      <c r="B54" s="5">
        <f>+SUM(B55:B63)</f>
        <v>51141988.399999999</v>
      </c>
      <c r="C54" s="5">
        <f t="shared" ref="C54" si="62">+SUM(C55:C63)</f>
        <v>69628426.060000002</v>
      </c>
      <c r="D54" s="5">
        <f>+SUM(D55:D63)</f>
        <v>60117.7</v>
      </c>
      <c r="E54" s="5">
        <f t="shared" ref="E54:N54" si="63">+SUM(E55:E63)</f>
        <v>774084.72</v>
      </c>
      <c r="F54" s="5">
        <f t="shared" si="63"/>
        <v>435920.53</v>
      </c>
      <c r="G54" s="5">
        <f t="shared" si="63"/>
        <v>24885</v>
      </c>
      <c r="H54" s="5">
        <f t="shared" si="63"/>
        <v>30680</v>
      </c>
      <c r="I54" s="5">
        <f t="shared" si="63"/>
        <v>127298.4</v>
      </c>
      <c r="J54" s="5">
        <f t="shared" si="63"/>
        <v>8562100.4200000018</v>
      </c>
      <c r="K54" s="5">
        <f t="shared" si="63"/>
        <v>0</v>
      </c>
      <c r="L54" s="5">
        <f t="shared" si="63"/>
        <v>138886</v>
      </c>
      <c r="M54" s="5">
        <f t="shared" si="63"/>
        <v>408298.17</v>
      </c>
      <c r="N54" s="5">
        <f t="shared" si="63"/>
        <v>5115403.51</v>
      </c>
      <c r="O54" s="5">
        <f t="shared" ref="O54" si="64">+SUM(O55:O63)</f>
        <v>15281811.049999999</v>
      </c>
      <c r="P54" s="5">
        <f>+SUM(P55:P63)</f>
        <v>30959485.5</v>
      </c>
    </row>
    <row r="55" spans="1:16" x14ac:dyDescent="0.2">
      <c r="A55" s="19" t="s">
        <v>44</v>
      </c>
      <c r="B55" s="7">
        <v>28789600</v>
      </c>
      <c r="C55" s="7">
        <v>43401037.659999996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127298.4</v>
      </c>
      <c r="J55" s="7">
        <v>8142358.4200000009</v>
      </c>
      <c r="K55" s="7">
        <v>0</v>
      </c>
      <c r="L55" s="7">
        <v>138886</v>
      </c>
      <c r="M55" s="7">
        <v>195898.16999999998</v>
      </c>
      <c r="N55" s="7">
        <v>5115403.51</v>
      </c>
      <c r="O55" s="7">
        <v>6142448.0199999996</v>
      </c>
      <c r="P55" s="7">
        <f>SUM(D55:O55)</f>
        <v>21163095.469999999</v>
      </c>
    </row>
    <row r="56" spans="1:16" x14ac:dyDescent="0.2">
      <c r="A56" s="19" t="s">
        <v>45</v>
      </c>
      <c r="B56" s="7">
        <v>488000</v>
      </c>
      <c r="C56" s="7">
        <v>863000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350460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ref="P56:P62" si="65">SUM(D56:O56)</f>
        <v>350460</v>
      </c>
    </row>
    <row r="57" spans="1:16" x14ac:dyDescent="0.2">
      <c r="A57" s="19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65"/>
        <v>0</v>
      </c>
    </row>
    <row r="58" spans="1:16" x14ac:dyDescent="0.2">
      <c r="A58" s="19" t="s">
        <v>47</v>
      </c>
      <c r="B58" s="7">
        <v>15682388.4</v>
      </c>
      <c r="C58" s="7">
        <v>15682388.4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9139363.0299999993</v>
      </c>
      <c r="P58" s="7">
        <f t="shared" si="65"/>
        <v>9139363.0299999993</v>
      </c>
    </row>
    <row r="59" spans="1:16" x14ac:dyDescent="0.2">
      <c r="A59" s="19" t="s">
        <v>48</v>
      </c>
      <c r="B59" s="7">
        <v>6182000</v>
      </c>
      <c r="C59" s="7">
        <v>9682000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69282</v>
      </c>
      <c r="K59" s="7">
        <v>0</v>
      </c>
      <c r="L59" s="7">
        <v>0</v>
      </c>
      <c r="M59" s="7">
        <v>212400</v>
      </c>
      <c r="N59" s="7">
        <v>0</v>
      </c>
      <c r="O59" s="7">
        <v>0</v>
      </c>
      <c r="P59" s="7">
        <f t="shared" si="65"/>
        <v>306567</v>
      </c>
    </row>
    <row r="60" spans="1:16" x14ac:dyDescent="0.2">
      <c r="A60" s="19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65"/>
        <v>0</v>
      </c>
    </row>
    <row r="61" spans="1:16" x14ac:dyDescent="0.2">
      <c r="A61" s="19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65"/>
        <v>0</v>
      </c>
    </row>
    <row r="62" spans="1:16" x14ac:dyDescent="0.2">
      <c r="A62" s="19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65"/>
        <v>0</v>
      </c>
    </row>
    <row r="63" spans="1:16" x14ac:dyDescent="0.2">
      <c r="A63" s="19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ref="P63" si="66">SUM(D63:O63)</f>
        <v>0</v>
      </c>
    </row>
    <row r="64" spans="1:16" ht="15" x14ac:dyDescent="0.25">
      <c r="A64" s="20" t="s">
        <v>53</v>
      </c>
      <c r="B64" s="5">
        <f>+SUM(B65:B68)</f>
        <v>18393959.469999999</v>
      </c>
      <c r="C64" s="5">
        <f t="shared" ref="C64" si="67">+SUM(C65:C68)</f>
        <v>18393959.469999999</v>
      </c>
      <c r="D64" s="5">
        <f t="shared" ref="D64" si="68">+SUM(D65:D68)</f>
        <v>0</v>
      </c>
      <c r="E64" s="5">
        <f t="shared" ref="E64" si="69">+SUM(E65:E68)</f>
        <v>0</v>
      </c>
      <c r="F64" s="5">
        <f t="shared" ref="F64" si="70">+SUM(F65:F68)</f>
        <v>0</v>
      </c>
      <c r="G64" s="5">
        <f t="shared" ref="G64" si="71">+SUM(G65:G68)</f>
        <v>0</v>
      </c>
      <c r="H64" s="5">
        <f t="shared" ref="H64" si="72">+SUM(H65:H68)</f>
        <v>0</v>
      </c>
      <c r="I64" s="5">
        <f t="shared" ref="I64" si="73">+SUM(I65:I68)</f>
        <v>0</v>
      </c>
      <c r="J64" s="5">
        <f t="shared" ref="J64" si="74">+SUM(J65:J68)</f>
        <v>0</v>
      </c>
      <c r="K64" s="5">
        <f t="shared" ref="K64" si="75">+SUM(K65:K68)</f>
        <v>0</v>
      </c>
      <c r="L64" s="5">
        <f t="shared" ref="L64" si="76">+SUM(L65:L68)</f>
        <v>0</v>
      </c>
      <c r="M64" s="5">
        <f t="shared" ref="M64" si="77">+SUM(M65:M68)</f>
        <v>0</v>
      </c>
      <c r="N64" s="5">
        <f t="shared" ref="N64" si="78">+SUM(N65:N68)</f>
        <v>0</v>
      </c>
      <c r="O64" s="5">
        <f t="shared" ref="O64" si="79">+SUM(O65:O68)</f>
        <v>0</v>
      </c>
      <c r="P64" s="5">
        <f t="shared" ref="P64" si="80">+SUM(P65:P68)</f>
        <v>0</v>
      </c>
    </row>
    <row r="65" spans="1:16" x14ac:dyDescent="0.2">
      <c r="A65" s="19" t="s">
        <v>54</v>
      </c>
      <c r="B65" s="7">
        <v>18393959.469999999</v>
      </c>
      <c r="C65" s="7">
        <v>18393959.469999999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81">SUM(D65:O65)</f>
        <v>0</v>
      </c>
    </row>
    <row r="66" spans="1:16" x14ac:dyDescent="0.2">
      <c r="A66" s="19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81"/>
        <v>0</v>
      </c>
    </row>
    <row r="67" spans="1:16" x14ac:dyDescent="0.2">
      <c r="A67" s="19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81"/>
        <v>0</v>
      </c>
    </row>
    <row r="68" spans="1:16" ht="25.5" x14ac:dyDescent="0.2">
      <c r="A68" s="19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8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29" t="s">
        <v>93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6" ht="20.25" x14ac:dyDescent="0.2">
      <c r="A74" s="31" t="s">
        <v>94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8" x14ac:dyDescent="0.2">
      <c r="A75" s="33">
        <f>+A5</f>
        <v>2023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ht="15" x14ac:dyDescent="0.2">
      <c r="A76" s="35" t="s">
        <v>90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15" x14ac:dyDescent="0.2">
      <c r="A77" s="36" t="s">
        <v>76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9" spans="1:16" ht="15" x14ac:dyDescent="0.2">
      <c r="A79" s="22" t="s">
        <v>66</v>
      </c>
      <c r="B79" s="24" t="s">
        <v>92</v>
      </c>
      <c r="C79" s="24" t="s">
        <v>91</v>
      </c>
      <c r="D79" s="26" t="s">
        <v>98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8"/>
    </row>
    <row r="80" spans="1:16" ht="15" x14ac:dyDescent="0.25">
      <c r="A80" s="23"/>
      <c r="B80" s="25"/>
      <c r="C80" s="25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0" t="s">
        <v>58</v>
      </c>
      <c r="B81" s="5">
        <f>+SUM(B82:B83)</f>
        <v>0</v>
      </c>
      <c r="C81" s="5">
        <f t="shared" ref="C81" si="82">+SUM(C82:C83)</f>
        <v>0</v>
      </c>
      <c r="D81" s="5">
        <f t="shared" ref="D81" si="83">+SUM(D82:D83)</f>
        <v>0</v>
      </c>
      <c r="E81" s="5">
        <f t="shared" ref="E81" si="84">+SUM(E82:E83)</f>
        <v>0</v>
      </c>
      <c r="F81" s="5">
        <f t="shared" ref="F81" si="85">+SUM(F82:F83)</f>
        <v>0</v>
      </c>
      <c r="G81" s="5">
        <f t="shared" ref="G81" si="86">+SUM(G82:G83)</f>
        <v>0</v>
      </c>
      <c r="H81" s="5">
        <f t="shared" ref="H81" si="87">+SUM(H82:H83)</f>
        <v>0</v>
      </c>
      <c r="I81" s="5">
        <f t="shared" ref="I81" si="88">+SUM(I82:I83)</f>
        <v>0</v>
      </c>
      <c r="J81" s="5">
        <f t="shared" ref="J81" si="89">+SUM(J82:J83)</f>
        <v>0</v>
      </c>
      <c r="K81" s="5">
        <f t="shared" ref="K81" si="90">+SUM(K82:K83)</f>
        <v>0</v>
      </c>
      <c r="L81" s="5">
        <f t="shared" ref="L81" si="91">+SUM(L82:L83)</f>
        <v>0</v>
      </c>
      <c r="M81" s="5">
        <f t="shared" ref="M81" si="92">+SUM(M82:M83)</f>
        <v>0</v>
      </c>
      <c r="N81" s="5">
        <f t="shared" ref="N81" si="93">+SUM(N82:N83)</f>
        <v>0</v>
      </c>
      <c r="O81" s="5">
        <f t="shared" ref="O81" si="94">+SUM(O82:O83)</f>
        <v>0</v>
      </c>
      <c r="P81" s="5">
        <f t="shared" ref="P81" si="95">+SUM(P82:P83)</f>
        <v>0</v>
      </c>
    </row>
    <row r="82" spans="1:16" x14ac:dyDescent="0.2">
      <c r="A82" s="19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96">SUM(D82:O82)</f>
        <v>0</v>
      </c>
    </row>
    <row r="83" spans="1:16" x14ac:dyDescent="0.2">
      <c r="A83" s="19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96"/>
        <v>0</v>
      </c>
    </row>
    <row r="84" spans="1:16" ht="15" x14ac:dyDescent="0.25">
      <c r="A84" s="20" t="s">
        <v>61</v>
      </c>
      <c r="B84" s="5">
        <f>+SUM(B85:B87)</f>
        <v>0</v>
      </c>
      <c r="C84" s="5">
        <f t="shared" ref="C84" si="97">+SUM(C85:C87)</f>
        <v>0</v>
      </c>
      <c r="D84" s="5">
        <f t="shared" ref="D84" si="98">+SUM(D85:D87)</f>
        <v>0</v>
      </c>
      <c r="E84" s="5">
        <f t="shared" ref="E84" si="99">+SUM(E85:E87)</f>
        <v>0</v>
      </c>
      <c r="F84" s="5">
        <f t="shared" ref="F84" si="100">+SUM(F85:F87)</f>
        <v>0</v>
      </c>
      <c r="G84" s="5">
        <f t="shared" ref="G84" si="101">+SUM(G85:G87)</f>
        <v>0</v>
      </c>
      <c r="H84" s="5">
        <f t="shared" ref="H84" si="102">+SUM(H85:H87)</f>
        <v>0</v>
      </c>
      <c r="I84" s="5">
        <f t="shared" ref="I84" si="103">+SUM(I85:I87)</f>
        <v>0</v>
      </c>
      <c r="J84" s="5">
        <f t="shared" ref="J84" si="104">+SUM(J85:J87)</f>
        <v>0</v>
      </c>
      <c r="K84" s="5">
        <f t="shared" ref="K84" si="105">+SUM(K85:K87)</f>
        <v>0</v>
      </c>
      <c r="L84" s="5">
        <f t="shared" ref="L84" si="106">+SUM(L85:L87)</f>
        <v>0</v>
      </c>
      <c r="M84" s="5">
        <f t="shared" ref="M84" si="107">+SUM(M85:M87)</f>
        <v>0</v>
      </c>
      <c r="N84" s="5">
        <f t="shared" ref="N84" si="108">+SUM(N85:N87)</f>
        <v>0</v>
      </c>
      <c r="O84" s="5">
        <f t="shared" ref="O84" si="109">+SUM(O85:O87)</f>
        <v>0</v>
      </c>
      <c r="P84" s="5">
        <f t="shared" ref="P84" si="110">+SUM(P85:P87)</f>
        <v>0</v>
      </c>
    </row>
    <row r="85" spans="1:16" x14ac:dyDescent="0.2">
      <c r="A85" s="19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11">SUM(D85:O85)</f>
        <v>0</v>
      </c>
    </row>
    <row r="86" spans="1:16" x14ac:dyDescent="0.2">
      <c r="A86" s="19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11"/>
        <v>0</v>
      </c>
    </row>
    <row r="87" spans="1:16" x14ac:dyDescent="0.2">
      <c r="A87" s="19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11"/>
        <v>0</v>
      </c>
    </row>
    <row r="88" spans="1:16" ht="15" x14ac:dyDescent="0.25">
      <c r="A88" s="21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0" t="s">
        <v>68</v>
      </c>
      <c r="B89" s="5">
        <f>+SUM(B90:B91)</f>
        <v>0</v>
      </c>
      <c r="C89" s="5">
        <f t="shared" ref="C89" si="112">+SUM(C90:C91)</f>
        <v>0</v>
      </c>
      <c r="D89" s="5">
        <f t="shared" ref="D89" si="113">+SUM(D90:D91)</f>
        <v>0</v>
      </c>
      <c r="E89" s="5">
        <f t="shared" ref="E89" si="114">+SUM(E90:E91)</f>
        <v>0</v>
      </c>
      <c r="F89" s="5">
        <f t="shared" ref="F89" si="115">+SUM(F90:F91)</f>
        <v>0</v>
      </c>
      <c r="G89" s="5">
        <f t="shared" ref="G89" si="116">+SUM(G90:G91)</f>
        <v>0</v>
      </c>
      <c r="H89" s="5">
        <f t="shared" ref="H89" si="117">+SUM(H90:H91)</f>
        <v>0</v>
      </c>
      <c r="I89" s="5">
        <f t="shared" ref="I89" si="118">+SUM(I90:I91)</f>
        <v>0</v>
      </c>
      <c r="J89" s="5">
        <f t="shared" ref="J89" si="119">+SUM(J90:J91)</f>
        <v>0</v>
      </c>
      <c r="K89" s="5">
        <f t="shared" ref="K89" si="120">+SUM(K90:K91)</f>
        <v>0</v>
      </c>
      <c r="L89" s="5">
        <f t="shared" ref="L89" si="121">+SUM(L90:L91)</f>
        <v>0</v>
      </c>
      <c r="M89" s="5">
        <f t="shared" ref="M89" si="122">+SUM(M90:M91)</f>
        <v>0</v>
      </c>
      <c r="N89" s="5">
        <f t="shared" ref="N89" si="123">+SUM(N90:N91)</f>
        <v>0</v>
      </c>
      <c r="O89" s="5">
        <f t="shared" ref="O89" si="124">+SUM(O90:O91)</f>
        <v>0</v>
      </c>
      <c r="P89" s="5">
        <f t="shared" ref="P89" si="125">+SUM(P90:P91)</f>
        <v>0</v>
      </c>
    </row>
    <row r="90" spans="1:16" x14ac:dyDescent="0.2">
      <c r="A90" s="19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26">SUM(D90:O90)</f>
        <v>0</v>
      </c>
    </row>
    <row r="91" spans="1:16" x14ac:dyDescent="0.2">
      <c r="A91" s="19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26"/>
        <v>0</v>
      </c>
    </row>
    <row r="92" spans="1:16" ht="15" x14ac:dyDescent="0.25">
      <c r="A92" s="20" t="s">
        <v>71</v>
      </c>
      <c r="B92" s="5">
        <f>+SUM(B93:B94)</f>
        <v>0</v>
      </c>
      <c r="C92" s="5">
        <f t="shared" ref="C92" si="127">+SUM(C93:C94)</f>
        <v>0</v>
      </c>
      <c r="D92" s="5">
        <f t="shared" ref="D92" si="128">+SUM(D93:D94)</f>
        <v>0</v>
      </c>
      <c r="E92" s="5">
        <f t="shared" ref="E92" si="129">+SUM(E93:E94)</f>
        <v>0</v>
      </c>
      <c r="F92" s="5">
        <f t="shared" ref="F92" si="130">+SUM(F93:F94)</f>
        <v>0</v>
      </c>
      <c r="G92" s="5">
        <f t="shared" ref="G92" si="131">+SUM(G93:G94)</f>
        <v>0</v>
      </c>
      <c r="H92" s="5">
        <f t="shared" ref="H92" si="132">+SUM(H93:H94)</f>
        <v>0</v>
      </c>
      <c r="I92" s="5">
        <f t="shared" ref="I92" si="133">+SUM(I93:I94)</f>
        <v>0</v>
      </c>
      <c r="J92" s="5">
        <f t="shared" ref="J92" si="134">+SUM(J93:J94)</f>
        <v>0</v>
      </c>
      <c r="K92" s="5">
        <f t="shared" ref="K92" si="135">+SUM(K93:K94)</f>
        <v>0</v>
      </c>
      <c r="L92" s="5">
        <f t="shared" ref="L92" si="136">+SUM(L93:L94)</f>
        <v>0</v>
      </c>
      <c r="M92" s="5">
        <f t="shared" ref="M92" si="137">+SUM(M93:M94)</f>
        <v>0</v>
      </c>
      <c r="N92" s="5">
        <f t="shared" ref="N92" si="138">+SUM(N93:N94)</f>
        <v>0</v>
      </c>
      <c r="O92" s="5">
        <f t="shared" ref="O92" si="139">+SUM(O93:O94)</f>
        <v>0</v>
      </c>
      <c r="P92" s="5">
        <f t="shared" ref="P92" si="140">+SUM(P93:P94)</f>
        <v>0</v>
      </c>
    </row>
    <row r="93" spans="1:16" x14ac:dyDescent="0.2">
      <c r="A93" s="19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41">SUM(D93:O93)</f>
        <v>0</v>
      </c>
    </row>
    <row r="94" spans="1:16" x14ac:dyDescent="0.2">
      <c r="A94" s="19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41"/>
        <v>0</v>
      </c>
    </row>
    <row r="95" spans="1:16" ht="15" x14ac:dyDescent="0.25">
      <c r="A95" s="20" t="s">
        <v>74</v>
      </c>
      <c r="B95" s="5">
        <f>+B96</f>
        <v>0</v>
      </c>
      <c r="C95" s="5">
        <f t="shared" ref="C95" si="142">+C96</f>
        <v>0</v>
      </c>
      <c r="D95" s="5">
        <f t="shared" ref="D95" si="143">+D96</f>
        <v>0</v>
      </c>
      <c r="E95" s="5">
        <f t="shared" ref="E95" si="144">+E96</f>
        <v>0</v>
      </c>
      <c r="F95" s="5">
        <f t="shared" ref="F95" si="145">+F96</f>
        <v>0</v>
      </c>
      <c r="G95" s="5">
        <f t="shared" ref="G95" si="146">+G96</f>
        <v>0</v>
      </c>
      <c r="H95" s="5">
        <f t="shared" ref="H95" si="147">+H96</f>
        <v>0</v>
      </c>
      <c r="I95" s="5">
        <f t="shared" ref="I95" si="148">+I96</f>
        <v>0</v>
      </c>
      <c r="J95" s="5">
        <f t="shared" ref="J95" si="149">+J96</f>
        <v>0</v>
      </c>
      <c r="K95" s="5">
        <f t="shared" ref="K95" si="150">+K96</f>
        <v>0</v>
      </c>
      <c r="L95" s="5">
        <f t="shared" ref="L95" si="151">+L96</f>
        <v>0</v>
      </c>
      <c r="M95" s="5">
        <f t="shared" ref="M95" si="152">+M96</f>
        <v>0</v>
      </c>
      <c r="N95" s="5">
        <f t="shared" ref="N95" si="153">+N96</f>
        <v>0</v>
      </c>
      <c r="O95" s="5">
        <f t="shared" ref="O95" si="154">+O96</f>
        <v>0</v>
      </c>
      <c r="P95" s="5">
        <f t="shared" ref="P95" si="155">+P96</f>
        <v>0</v>
      </c>
    </row>
    <row r="96" spans="1:16" x14ac:dyDescent="0.2">
      <c r="A96" s="19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7" customFormat="1" ht="15" x14ac:dyDescent="0.25">
      <c r="A97" s="9" t="s">
        <v>65</v>
      </c>
      <c r="B97" s="10">
        <f t="shared" ref="B97:P97" si="156">+B12+B18+B28+B38+B54+B64+B81+B84+B89+B92+B95</f>
        <v>585956091.51031792</v>
      </c>
      <c r="C97" s="10">
        <f t="shared" si="156"/>
        <v>629263529.16687799</v>
      </c>
      <c r="D97" s="10">
        <f t="shared" si="156"/>
        <v>36450862.440000005</v>
      </c>
      <c r="E97" s="10">
        <f t="shared" si="156"/>
        <v>23480437.759999998</v>
      </c>
      <c r="F97" s="10">
        <f t="shared" si="156"/>
        <v>26016552.039999999</v>
      </c>
      <c r="G97" s="10">
        <f t="shared" si="156"/>
        <v>33223928.430000003</v>
      </c>
      <c r="H97" s="10">
        <f t="shared" si="156"/>
        <v>24580833.43</v>
      </c>
      <c r="I97" s="10">
        <f t="shared" si="156"/>
        <v>24511524.079999998</v>
      </c>
      <c r="J97" s="10">
        <f t="shared" si="156"/>
        <v>34630848.130000003</v>
      </c>
      <c r="K97" s="10">
        <f t="shared" si="156"/>
        <v>35363750.949999996</v>
      </c>
      <c r="L97" s="10">
        <f t="shared" si="156"/>
        <v>24401853.470000003</v>
      </c>
      <c r="M97" s="10">
        <f t="shared" si="156"/>
        <v>40612256.690000005</v>
      </c>
      <c r="N97" s="10">
        <f t="shared" si="156"/>
        <v>52471855.539999999</v>
      </c>
      <c r="O97" s="10">
        <f t="shared" si="156"/>
        <v>68259902.620000005</v>
      </c>
      <c r="P97" s="10">
        <f t="shared" si="156"/>
        <v>424004605.57999998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ZMh7RlRCaZl24Q/SegsbohIG5fIkLl20116FEYcwTxKb6l0M3fcv9T9Cv73YF9KrXel7a7Z8iR739zr2e5lieQ==" saltValue="bj8IwuiNTUkVlmHlKdFfSg==" spinCount="100000" sheet="1" objects="1" scenarios="1"/>
  <mergeCells count="18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1 C47:O47 C54 P65:P68 C64:O64 C96:P96 C81:O95 P14 P13 P15:P17 P21:P27 D28:O28 P39 P46 P45 P63 C28 C18 O60:O61 O54 P53 P56:P62" formulaRange="1"/>
    <ignoredError sqref="P28 P38 P47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a425c96b-313c-43ce-820c-dafd782290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64ad79e-96ee-430a-bb0e-de714f4396a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064C1C3-26DA-43A2-9532-E03621094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2024-01-05T14:23:44Z</cp:lastPrinted>
  <dcterms:created xsi:type="dcterms:W3CDTF">2021-07-29T18:58:50Z</dcterms:created>
  <dcterms:modified xsi:type="dcterms:W3CDTF">2024-01-05T14:23:50Z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