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3/9-SEPTIEMBRE/"/>
    </mc:Choice>
  </mc:AlternateContent>
  <xr:revisionPtr revIDLastSave="78" documentId="13_ncr:1_{B4D6AC09-C6A6-4369-8505-AC6F4FE264BD}" xr6:coauthVersionLast="47" xr6:coauthVersionMax="47" xr10:uidLastSave="{65257E2D-3E1C-4043-A97D-13A29A440F4C}"/>
  <bookViews>
    <workbookView xWindow="-120" yWindow="-120" windowWidth="29040" windowHeight="15720" xr2:uid="{784E5D24-0E0A-4A1C-AEDB-8C414D77F257}"/>
  </bookViews>
  <sheets>
    <sheet name="P2 Presupuesto Aprobado-Ejec " sheetId="2" r:id="rId1"/>
  </sheets>
  <definedNames>
    <definedName name="_xlnm.Print_Area" localSheetId="0">'P2 Presupuesto Aprobado-Ejec '!$A$1:$P$116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2" l="1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A75" i="2"/>
  <c r="J18" i="2" l="1"/>
  <c r="O18" i="2"/>
  <c r="B28" i="2"/>
  <c r="M18" i="2"/>
  <c r="L18" i="2"/>
  <c r="K18" i="2"/>
  <c r="C18" i="2"/>
  <c r="N18" i="2"/>
  <c r="D18" i="2"/>
  <c r="I18" i="2"/>
  <c r="H18" i="2"/>
  <c r="G18" i="2"/>
  <c r="F18" i="2"/>
  <c r="E18" i="2"/>
  <c r="B18" i="2"/>
  <c r="D95" i="2" l="1"/>
  <c r="E95" i="2"/>
  <c r="F95" i="2"/>
  <c r="G95" i="2"/>
  <c r="H95" i="2"/>
  <c r="I95" i="2"/>
  <c r="J95" i="2"/>
  <c r="K95" i="2"/>
  <c r="L95" i="2"/>
  <c r="M95" i="2"/>
  <c r="N95" i="2"/>
  <c r="O95" i="2"/>
  <c r="D92" i="2"/>
  <c r="E92" i="2"/>
  <c r="F92" i="2"/>
  <c r="G92" i="2"/>
  <c r="H92" i="2"/>
  <c r="I92" i="2"/>
  <c r="J92" i="2"/>
  <c r="K92" i="2"/>
  <c r="L92" i="2"/>
  <c r="M92" i="2"/>
  <c r="N92" i="2"/>
  <c r="O92" i="2"/>
  <c r="D89" i="2"/>
  <c r="E89" i="2"/>
  <c r="F89" i="2"/>
  <c r="G89" i="2"/>
  <c r="H89" i="2"/>
  <c r="I89" i="2"/>
  <c r="J89" i="2"/>
  <c r="K89" i="2"/>
  <c r="L89" i="2"/>
  <c r="M89" i="2"/>
  <c r="N89" i="2"/>
  <c r="O89" i="2"/>
  <c r="D84" i="2"/>
  <c r="E84" i="2"/>
  <c r="F84" i="2"/>
  <c r="G84" i="2"/>
  <c r="H84" i="2"/>
  <c r="I84" i="2"/>
  <c r="J84" i="2"/>
  <c r="K84" i="2"/>
  <c r="L84" i="2"/>
  <c r="M84" i="2"/>
  <c r="N84" i="2"/>
  <c r="O84" i="2"/>
  <c r="D81" i="2"/>
  <c r="E81" i="2"/>
  <c r="F81" i="2"/>
  <c r="G81" i="2"/>
  <c r="H81" i="2"/>
  <c r="I81" i="2"/>
  <c r="J81" i="2"/>
  <c r="K81" i="2"/>
  <c r="L81" i="2"/>
  <c r="M81" i="2"/>
  <c r="N81" i="2"/>
  <c r="O81" i="2"/>
  <c r="P96" i="2"/>
  <c r="P95" i="2" s="1"/>
  <c r="P94" i="2"/>
  <c r="P93" i="2"/>
  <c r="P91" i="2"/>
  <c r="P90" i="2"/>
  <c r="P87" i="2"/>
  <c r="P86" i="2"/>
  <c r="P85" i="2"/>
  <c r="P83" i="2"/>
  <c r="P82" i="2"/>
  <c r="P68" i="2"/>
  <c r="P67" i="2"/>
  <c r="P66" i="2"/>
  <c r="P63" i="2"/>
  <c r="P62" i="2"/>
  <c r="P61" i="2"/>
  <c r="P60" i="2"/>
  <c r="P57" i="2"/>
  <c r="P53" i="2"/>
  <c r="P52" i="2"/>
  <c r="P51" i="2"/>
  <c r="P50" i="2"/>
  <c r="P49" i="2"/>
  <c r="P48" i="2"/>
  <c r="P46" i="2"/>
  <c r="P44" i="2"/>
  <c r="P43" i="2"/>
  <c r="P42" i="2"/>
  <c r="P41" i="2"/>
  <c r="P40" i="2"/>
  <c r="P36" i="2"/>
  <c r="K64" i="2"/>
  <c r="L64" i="2"/>
  <c r="M64" i="2"/>
  <c r="N64" i="2"/>
  <c r="O64" i="2"/>
  <c r="J64" i="2"/>
  <c r="C64" i="2"/>
  <c r="D64" i="2"/>
  <c r="E64" i="2"/>
  <c r="F64" i="2"/>
  <c r="G64" i="2"/>
  <c r="H64" i="2"/>
  <c r="I64" i="2"/>
  <c r="C81" i="2"/>
  <c r="C84" i="2"/>
  <c r="C89" i="2"/>
  <c r="C92" i="2"/>
  <c r="C95" i="2"/>
  <c r="B95" i="2"/>
  <c r="B92" i="2"/>
  <c r="B89" i="2"/>
  <c r="B84" i="2"/>
  <c r="B81" i="2"/>
  <c r="B64" i="2"/>
  <c r="P84" i="2" l="1"/>
  <c r="B38" i="2"/>
  <c r="P92" i="2"/>
  <c r="H38" i="2"/>
  <c r="I54" i="2"/>
  <c r="F38" i="2"/>
  <c r="P89" i="2"/>
  <c r="N38" i="2"/>
  <c r="G38" i="2"/>
  <c r="E54" i="2"/>
  <c r="P45" i="2"/>
  <c r="P39" i="2"/>
  <c r="D28" i="2"/>
  <c r="P20" i="2"/>
  <c r="F12" i="2"/>
  <c r="J54" i="2"/>
  <c r="J12" i="2"/>
  <c r="L12" i="2"/>
  <c r="P81" i="2"/>
  <c r="B12" i="2"/>
  <c r="B54" i="2"/>
  <c r="D54" i="2"/>
  <c r="E12" i="2"/>
  <c r="K54" i="2"/>
  <c r="M38" i="2"/>
  <c r="K12" i="2"/>
  <c r="P47" i="2"/>
  <c r="C54" i="2"/>
  <c r="D12" i="2"/>
  <c r="L38" i="2"/>
  <c r="I38" i="2"/>
  <c r="J38" i="2"/>
  <c r="L28" i="2"/>
  <c r="P32" i="2"/>
  <c r="K28" i="2"/>
  <c r="P30" i="2"/>
  <c r="P21" i="2"/>
  <c r="C38" i="2"/>
  <c r="P14" i="2"/>
  <c r="P59" i="2"/>
  <c r="P33" i="2"/>
  <c r="P24" i="2"/>
  <c r="P15" i="2"/>
  <c r="P31" i="2"/>
  <c r="P22" i="2"/>
  <c r="P58" i="2"/>
  <c r="P65" i="2"/>
  <c r="P64" i="2" s="1"/>
  <c r="P34" i="2"/>
  <c r="I28" i="2"/>
  <c r="H28" i="2"/>
  <c r="G28" i="2"/>
  <c r="P25" i="2"/>
  <c r="P16" i="2"/>
  <c r="I12" i="2"/>
  <c r="O54" i="2"/>
  <c r="O12" i="2"/>
  <c r="M28" i="2"/>
  <c r="G54" i="2"/>
  <c r="P26" i="2"/>
  <c r="L54" i="2"/>
  <c r="K38" i="2"/>
  <c r="N28" i="2"/>
  <c r="N12" i="2"/>
  <c r="P56" i="2"/>
  <c r="P23" i="2"/>
  <c r="H54" i="2"/>
  <c r="P35" i="2"/>
  <c r="F28" i="2"/>
  <c r="P17" i="2"/>
  <c r="H12" i="2"/>
  <c r="N54" i="2"/>
  <c r="F54" i="2"/>
  <c r="E38" i="2"/>
  <c r="P37" i="2"/>
  <c r="E28" i="2"/>
  <c r="P27" i="2"/>
  <c r="G12" i="2"/>
  <c r="J28" i="2"/>
  <c r="M54" i="2"/>
  <c r="O38" i="2"/>
  <c r="O28" i="2"/>
  <c r="M12" i="2"/>
  <c r="P19" i="2"/>
  <c r="P55" i="2"/>
  <c r="P29" i="2"/>
  <c r="D38" i="2"/>
  <c r="P13" i="2"/>
  <c r="C28" i="2"/>
  <c r="C12" i="2"/>
  <c r="P18" i="2" l="1"/>
  <c r="P38" i="2"/>
  <c r="B97" i="2"/>
  <c r="H97" i="2"/>
  <c r="L97" i="2"/>
  <c r="M97" i="2"/>
  <c r="G97" i="2"/>
  <c r="N97" i="2"/>
  <c r="D97" i="2"/>
  <c r="P28" i="2"/>
  <c r="K97" i="2"/>
  <c r="O97" i="2"/>
  <c r="F97" i="2"/>
  <c r="E97" i="2"/>
  <c r="J97" i="2"/>
  <c r="C97" i="2"/>
  <c r="I97" i="2"/>
  <c r="P12" i="2"/>
  <c r="P54" i="2"/>
  <c r="P97" i="2" l="1"/>
</calcChain>
</file>

<file path=xl/sharedStrings.xml><?xml version="1.0" encoding="utf-8"?>
<sst xmlns="http://schemas.openxmlformats.org/spreadsheetml/2006/main" count="122" uniqueCount="101">
  <si>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</si>
  <si>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</si>
  <si>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</si>
  <si>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</si>
  <si>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</si>
  <si>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</si>
  <si>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</si>
  <si>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</si>
  <si>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</si>
  <si>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</si>
  <si>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</si>
  <si>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</si>
  <si>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</si>
  <si>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</si>
  <si>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</si>
  <si>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</si>
  <si>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</si>
  <si>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</si>
  <si>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</si>
  <si>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</si>
  <si>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</si>
  <si>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</si>
  <si>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</si>
  <si>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</si>
  <si>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</si>
  <si>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</si>
  <si>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</si>
  <si>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</si>
  <si>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</si>
  <si>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</si>
  <si>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</si>
  <si>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</si>
  <si>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</si>
  <si>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</si>
  <si>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</si>
  <si>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</si>
  <si>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</si>
  <si>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</si>
  <si>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</si>
  <si>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</si>
  <si>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</si>
  <si>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</si>
  <si>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</si>
  <si>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</si>
  <si>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</si>
  <si>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</si>
  <si>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</si>
  <si>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</si>
  <si>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</si>
  <si>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</si>
  <si>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</si>
  <si>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</si>
  <si>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</si>
  <si>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</si>
  <si>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</si>
  <si>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</si>
  <si>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</si>
  <si>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</si>
  <si>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</si>
  <si>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</si>
  <si>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</si>
  <si>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</si>
  <si>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</si>
  <si>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</si>
  <si>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</si>
  <si>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</si>
  <si>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</si>
  <si>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</si>
  <si>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</si>
  <si>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</si>
  <si>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</si>
  <si>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</si>
  <si>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</si>
  <si>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</si>
  <si>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</si>
  <si>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</si>
  <si>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</si>
  <si>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</si>
  <si>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</si>
  <si>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</si>
  <si>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</si>
  <si>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</si>
  <si>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</si>
  <si>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</si>
  <si>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</si>
  <si>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</si>
  <si>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</si>
  <si>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</si>
  <si>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</si>
  <si>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</si>
  <si>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</si>
  <si>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</si>
  <si>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</si>
  <si>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</si>
  <si>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JUNTA DE AVIACION CIVIL</t>
  </si>
  <si>
    <t>Fuente: Departamento Financiero - Junta de Aviación Civil</t>
  </si>
  <si>
    <t xml:space="preserve">Elaborado por: </t>
  </si>
  <si>
    <t>Aprobado por:</t>
  </si>
  <si>
    <t xml:space="preserve">Gasto Devengado </t>
  </si>
  <si>
    <t>Fecha de registro: hasta el 06 de octubre del 2023. 9:03 a.m.</t>
  </si>
  <si>
    <t>Fecha de imputación: hasta el 30 de septiembre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</si>
</sst>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2"/>
      <color rgb="FF000000"/>
      <name val="Arial"/>
      <family val="2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165" fontId="9" fillId="0" borderId="1" xfId="0" applyNumberFormat="1" applyFont="1" applyBorder="1"/>
    <xf numFmtId="164" fontId="9" fillId="0" borderId="0" xfId="0" applyNumberFormat="1" applyFont="1"/>
    <xf numFmtId="0" fontId="4" fillId="0" borderId="0" xfId="0" applyFont="1" applyAlignment="1">
      <alignment horizontal="left" indent="2"/>
    </xf>
    <xf numFmtId="164" fontId="4" fillId="0" borderId="0" xfId="0" applyNumberFormat="1" applyFont="1"/>
    <xf numFmtId="164" fontId="9" fillId="0" borderId="1" xfId="0" applyNumberFormat="1" applyFont="1" applyBorder="1"/>
    <xf numFmtId="0" fontId="8" fillId="2" borderId="2" xfId="0" applyFont="1" applyFill="1" applyBorder="1" applyAlignment="1">
      <alignment vertical="center"/>
    </xf>
    <xf numFmtId="164" fontId="8" fillId="2" borderId="2" xfId="0" applyNumberFormat="1" applyFont="1" applyFill="1" applyBorder="1"/>
    <xf numFmtId="0" fontId="10" fillId="0" borderId="0" xfId="0" applyFont="1" applyAlignment="1">
      <alignment wrapText="1"/>
    </xf>
    <xf numFmtId="164" fontId="4" fillId="0" borderId="0" xfId="1" applyFont="1"/>
    <xf numFmtId="0" fontId="11" fillId="0" borderId="0" xfId="0" applyFont="1" applyAlignment="1">
      <alignment wrapText="1"/>
    </xf>
    <xf numFmtId="43" fontId="4" fillId="0" borderId="0" xfId="0" applyNumberFormat="1" applyFon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4" fillId="0" borderId="9" xfId="0" applyFont="1" applyBorder="1"/>
    <xf numFmtId="165" fontId="9" fillId="0" borderId="0" xfId="0" applyNumberFormat="1" applyFont="1"/>
    <xf numFmtId="0" fontId="12" fillId="0" borderId="0" xfId="0" applyFont="1"/>
    <xf numFmtId="0" fontId="13" fillId="0" borderId="1" xfId="0" applyFont="1" applyBorder="1" applyAlignment="1">
      <alignment horizontal="left"/>
    </xf>
    <xf numFmtId="0" fontId="14" fillId="0" borderId="0" xfId="0" applyFont="1" applyAlignment="1">
      <alignment horizontal="left" wrapText="1" indent="2"/>
    </xf>
    <xf numFmtId="0" fontId="13" fillId="0" borderId="0" xfId="0" applyFont="1" applyAlignment="1">
      <alignment horizontal="left" wrapText="1" indent="1"/>
    </xf>
    <xf numFmtId="0" fontId="13" fillId="0" borderId="1" xfId="0" applyFont="1" applyBorder="1" applyAlignment="1">
      <alignment horizontal="left" wrapText="1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504264</xdr:colOff>
      <xdr:row>103</xdr:row>
      <xdr:rowOff>115794</xdr:rowOff>
    </xdr:from>
    <xdr:to>
      <xdr:col>3</xdr:col>
      <xdr:colOff>574627</xdr:colOff>
      <xdr:row>109</xdr:row>
      <xdr:rowOff>155799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16B336-54BF-4CF7-834E-5772CD3E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0117" y="19770912"/>
          <a:ext cx="2333951" cy="1115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103</xdr:row>
      <xdr:rowOff>139700</xdr:rowOff>
    </xdr:from>
    <xdr:to>
      <xdr:col>12</xdr:col>
      <xdr:colOff>186743</xdr:colOff>
      <xdr:row>109</xdr:row>
      <xdr:rowOff>13153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A5E3647-D224-4B80-9313-47E0ACE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7284700" y="16814800"/>
          <a:ext cx="2117143" cy="940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440531</xdr:colOff>
      <xdr:row>0</xdr:row>
      <xdr:rowOff>11906</xdr:rowOff>
    </xdr:from>
    <xdr:to>
      <xdr:col>15</xdr:col>
      <xdr:colOff>658055</xdr:colOff>
      <xdr:row>7</xdr:row>
      <xdr:rowOff>108478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E83BE3-1C46-4802-900F-92A4E32B0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966656" y="11906"/>
          <a:ext cx="3301242" cy="1703916"/>
        </a:xfrm>
        <a:prstGeom prst="rect">
          <a:avLst/>
        </a:prstGeom>
      </xdr:spPr>
    </xdr:pic>
    <xdr:clientData/>
  </xdr:twoCellAnchor>
  <xdr:twoCellAnchor editAs="oneCell">
    <xdr:from>
      <xdr:col>12</xdr:col>
      <xdr:colOff>833438</xdr:colOff>
      <xdr:row>69</xdr:row>
      <xdr:rowOff>166688</xdr:rowOff>
    </xdr:from>
    <xdr:to>
      <xdr:col>15</xdr:col>
      <xdr:colOff>1050962</xdr:colOff>
      <xdr:row>77</xdr:row>
      <xdr:rowOff>108478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9C7133-B3F9-4295-9147-30C22C02B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359563" y="13096876"/>
          <a:ext cx="3301242" cy="1703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3:Q115"/>
  <sheetViews>
    <sheetView showGridLines="0" tabSelected="1" zoomScale="85" zoomScaleNormal="85" workbookViewId="0">
      <selection activeCell="F123" sqref="F123:F124"/>
    </sheetView>
  </sheetViews>
  <sheetFormatPr baseColWidth="10" defaultColWidth="11.42578125" defaultRowHeight="14.25" x14ac:dyDescent="0.2"/>
  <cols>
    <col min="1" max="1" width="86.5703125" style="3" bestFit="1" customWidth="1"/>
    <col min="2" max="2" width="18.28515625" style="3" customWidth="1"/>
    <col min="3" max="3" width="17.42578125" style="3" customWidth="1"/>
    <col min="4" max="9" width="15.7109375" style="3" customWidth="1"/>
    <col min="10" max="10" width="15.7109375" style="3" bestFit="1" customWidth="1"/>
    <col min="11" max="11" width="15.7109375" style="3" customWidth="1"/>
    <col min="12" max="12" width="15.7109375" style="3" bestFit="1" customWidth="1"/>
    <col min="13" max="14" width="15.5703125" style="3" customWidth="1"/>
    <col min="15" max="15" width="15.140625" style="3" bestFit="1" customWidth="1"/>
    <col min="16" max="16" width="16.7109375" style="3" customWidth="1"/>
    <col min="17" max="17" width="19.140625" style="3" customWidth="1"/>
    <col min="18" max="16384" width="11.42578125" style="3"/>
  </cols>
  <sheetData>
    <row r="3" spans="1:17" ht="28.5" customHeight="1" x14ac:dyDescent="0.2">
      <c r="A3" s="31" t="s">
        <v>93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7" ht="21" customHeight="1" x14ac:dyDescent="0.2">
      <c r="A4" s="33" t="s">
        <v>94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7" ht="18" x14ac:dyDescent="0.2">
      <c r="A5" s="35">
        <v>2023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7" ht="15.75" customHeight="1" x14ac:dyDescent="0.2">
      <c r="A6" s="37" t="s">
        <v>90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7" ht="15.75" customHeight="1" x14ac:dyDescent="0.2">
      <c r="A7" s="38" t="s">
        <v>76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9" spans="1:17" ht="15" x14ac:dyDescent="0.2">
      <c r="A9" s="24" t="s">
        <v>66</v>
      </c>
      <c r="B9" s="26" t="s">
        <v>92</v>
      </c>
      <c r="C9" s="26" t="s">
        <v>91</v>
      </c>
      <c r="D9" s="28" t="s">
        <v>98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/>
    </row>
    <row r="10" spans="1:17" ht="15" x14ac:dyDescent="0.25">
      <c r="A10" s="25"/>
      <c r="B10" s="27"/>
      <c r="C10" s="27"/>
      <c r="D10" s="15" t="s">
        <v>78</v>
      </c>
      <c r="E10" s="15" t="s">
        <v>79</v>
      </c>
      <c r="F10" s="15" t="s">
        <v>80</v>
      </c>
      <c r="G10" s="15" t="s">
        <v>81</v>
      </c>
      <c r="H10" s="16" t="s">
        <v>82</v>
      </c>
      <c r="I10" s="15" t="s">
        <v>83</v>
      </c>
      <c r="J10" s="16" t="s">
        <v>84</v>
      </c>
      <c r="K10" s="15" t="s">
        <v>85</v>
      </c>
      <c r="L10" s="15" t="s">
        <v>86</v>
      </c>
      <c r="M10" s="15" t="s">
        <v>87</v>
      </c>
      <c r="N10" s="15" t="s">
        <v>88</v>
      </c>
      <c r="O10" s="16" t="s">
        <v>89</v>
      </c>
      <c r="P10" s="15" t="s">
        <v>77</v>
      </c>
    </row>
    <row r="11" spans="1:17" ht="15" x14ac:dyDescent="0.25">
      <c r="A11" s="20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7" ht="15" x14ac:dyDescent="0.25">
      <c r="A12" s="22" t="s">
        <v>1</v>
      </c>
      <c r="B12" s="5">
        <f>+SUM(B13:B17)</f>
        <v>373452400.25000006</v>
      </c>
      <c r="C12" s="5">
        <f t="shared" ref="C12" si="0">+SUM(C13:C17)</f>
        <v>385002400.25000006</v>
      </c>
      <c r="D12" s="5">
        <f t="shared" ref="D12" si="1">+SUM(D13:D17)</f>
        <v>31411181.310000002</v>
      </c>
      <c r="E12" s="5">
        <f t="shared" ref="E12" si="2">+SUM(E13:E17)</f>
        <v>17582852.990000002</v>
      </c>
      <c r="F12" s="5">
        <f t="shared" ref="F12" si="3">+SUM(F13:F17)</f>
        <v>18810808.899999999</v>
      </c>
      <c r="G12" s="5">
        <f t="shared" ref="G12" si="4">+SUM(G13:G17)</f>
        <v>28559286.110000003</v>
      </c>
      <c r="H12" s="5">
        <f t="shared" ref="H12" si="5">+SUM(H13:H17)</f>
        <v>18006969.57</v>
      </c>
      <c r="I12" s="5">
        <f t="shared" ref="I12" si="6">+SUM(I13:I17)</f>
        <v>18245934.18</v>
      </c>
      <c r="J12" s="5">
        <f t="shared" ref="J12" si="7">+SUM(J13:J17)</f>
        <v>19638726.27</v>
      </c>
      <c r="K12" s="5">
        <f t="shared" ref="K12" si="8">+SUM(K13:K17)</f>
        <v>29427331.75</v>
      </c>
      <c r="L12" s="5">
        <f t="shared" ref="L12" si="9">+SUM(L13:L17)</f>
        <v>18575645.780000005</v>
      </c>
      <c r="M12" s="5">
        <f t="shared" ref="M12" si="10">+SUM(M13:M17)</f>
        <v>0</v>
      </c>
      <c r="N12" s="5">
        <f t="shared" ref="N12" si="11">+SUM(N13:N17)</f>
        <v>0</v>
      </c>
      <c r="O12" s="5">
        <f t="shared" ref="O12" si="12">+SUM(O13:O17)</f>
        <v>0</v>
      </c>
      <c r="P12" s="5">
        <f t="shared" ref="P12" si="13">+SUM(P13:P17)</f>
        <v>200258736.86000001</v>
      </c>
    </row>
    <row r="13" spans="1:17" x14ac:dyDescent="0.2">
      <c r="A13" s="21" t="s">
        <v>2</v>
      </c>
      <c r="B13" s="7">
        <v>222965682.29000002</v>
      </c>
      <c r="C13" s="7">
        <v>222965682.29000002</v>
      </c>
      <c r="D13" s="7">
        <v>13544265.280000001</v>
      </c>
      <c r="E13" s="7">
        <v>13437656.930000002</v>
      </c>
      <c r="F13" s="7">
        <v>13551815.210000001</v>
      </c>
      <c r="G13" s="7">
        <v>14124906.930000002</v>
      </c>
      <c r="H13" s="7">
        <v>13845488.949999999</v>
      </c>
      <c r="I13" s="7">
        <v>13933240.060000001</v>
      </c>
      <c r="J13" s="7">
        <v>14132815.210000001</v>
      </c>
      <c r="K13" s="7">
        <v>14132815.210000001</v>
      </c>
      <c r="L13" s="7">
        <v>14210864.9</v>
      </c>
      <c r="M13" s="7">
        <v>0</v>
      </c>
      <c r="N13" s="7">
        <v>0</v>
      </c>
      <c r="O13" s="7">
        <v>0</v>
      </c>
      <c r="P13" s="7">
        <f>SUM(D13:O13)</f>
        <v>124913868.68000001</v>
      </c>
    </row>
    <row r="14" spans="1:17" x14ac:dyDescent="0.2">
      <c r="A14" s="21" t="s">
        <v>3</v>
      </c>
      <c r="B14" s="7">
        <v>68224401.780000001</v>
      </c>
      <c r="C14" s="7">
        <v>79774401.780000001</v>
      </c>
      <c r="D14" s="7">
        <v>1153738.8700000001</v>
      </c>
      <c r="E14" s="7">
        <v>1044117.06</v>
      </c>
      <c r="F14" s="7">
        <v>2347736.94</v>
      </c>
      <c r="G14" s="7">
        <v>11858600.050000001</v>
      </c>
      <c r="H14" s="7">
        <v>1146828.31</v>
      </c>
      <c r="I14" s="7">
        <v>1267684.3999999999</v>
      </c>
      <c r="J14" s="7">
        <v>2410901.34</v>
      </c>
      <c r="K14" s="7">
        <v>13199506.82</v>
      </c>
      <c r="L14" s="7">
        <v>1299129.0900000001</v>
      </c>
      <c r="M14" s="7">
        <v>0</v>
      </c>
      <c r="N14" s="7">
        <v>0</v>
      </c>
      <c r="O14" s="7">
        <v>0</v>
      </c>
      <c r="P14" s="7">
        <f t="shared" ref="P14:P17" si="14">SUM(D14:O14)</f>
        <v>35728242.880000003</v>
      </c>
    </row>
    <row r="15" spans="1:17" x14ac:dyDescent="0.2">
      <c r="A15" s="21" t="s">
        <v>4</v>
      </c>
      <c r="B15" s="7">
        <v>22438120</v>
      </c>
      <c r="C15" s="7">
        <v>22438120</v>
      </c>
      <c r="D15" s="7">
        <v>2235000</v>
      </c>
      <c r="E15" s="7">
        <v>1435000</v>
      </c>
      <c r="F15" s="7">
        <v>1235000</v>
      </c>
      <c r="G15" s="7">
        <v>835000</v>
      </c>
      <c r="H15" s="7">
        <v>1285000</v>
      </c>
      <c r="I15" s="7">
        <v>1335000</v>
      </c>
      <c r="J15" s="7">
        <v>1385000</v>
      </c>
      <c r="K15" s="7">
        <v>385000</v>
      </c>
      <c r="L15" s="7">
        <v>1335000</v>
      </c>
      <c r="M15" s="7">
        <v>0</v>
      </c>
      <c r="N15" s="7">
        <v>0</v>
      </c>
      <c r="O15" s="7">
        <v>0</v>
      </c>
      <c r="P15" s="7">
        <f t="shared" si="14"/>
        <v>11465000</v>
      </c>
      <c r="Q15" s="17"/>
    </row>
    <row r="16" spans="1:17" x14ac:dyDescent="0.2">
      <c r="A16" s="21" t="s">
        <v>5</v>
      </c>
      <c r="B16" s="7">
        <v>35409166.420000002</v>
      </c>
      <c r="C16" s="7">
        <v>35409166.420000002</v>
      </c>
      <c r="D16" s="7">
        <v>12788421.380000001</v>
      </c>
      <c r="E16" s="7">
        <v>0</v>
      </c>
      <c r="F16" s="7">
        <v>0</v>
      </c>
      <c r="G16" s="7">
        <v>25000</v>
      </c>
      <c r="H16" s="7">
        <v>0</v>
      </c>
      <c r="I16" s="7">
        <v>0</v>
      </c>
      <c r="J16" s="7">
        <v>0</v>
      </c>
      <c r="K16" s="7">
        <v>0</v>
      </c>
      <c r="L16" s="7">
        <v>16666.669999999998</v>
      </c>
      <c r="M16" s="7">
        <v>0</v>
      </c>
      <c r="N16" s="7">
        <v>0</v>
      </c>
      <c r="O16" s="7">
        <v>0</v>
      </c>
      <c r="P16" s="7">
        <f t="shared" si="14"/>
        <v>12830088.050000001</v>
      </c>
    </row>
    <row r="17" spans="1:16" x14ac:dyDescent="0.2">
      <c r="A17" s="21" t="s">
        <v>6</v>
      </c>
      <c r="B17" s="7">
        <v>24415029.759999998</v>
      </c>
      <c r="C17" s="7">
        <v>24415029.759999998</v>
      </c>
      <c r="D17" s="7">
        <v>1689755.78</v>
      </c>
      <c r="E17" s="7">
        <v>1666079.0000000002</v>
      </c>
      <c r="F17" s="7">
        <v>1676256.75</v>
      </c>
      <c r="G17" s="7">
        <v>1715779.13</v>
      </c>
      <c r="H17" s="7">
        <v>1729652.31</v>
      </c>
      <c r="I17" s="7">
        <v>1710009.7200000002</v>
      </c>
      <c r="J17" s="7">
        <v>1710009.7200000002</v>
      </c>
      <c r="K17" s="7">
        <v>1710009.7200000002</v>
      </c>
      <c r="L17" s="7">
        <v>1713985.12</v>
      </c>
      <c r="M17" s="7">
        <v>0</v>
      </c>
      <c r="N17" s="7">
        <v>0</v>
      </c>
      <c r="O17" s="7">
        <v>0</v>
      </c>
      <c r="P17" s="7">
        <f t="shared" si="14"/>
        <v>15321537.250000004</v>
      </c>
    </row>
    <row r="18" spans="1:16" ht="15" x14ac:dyDescent="0.25">
      <c r="A18" s="22" t="s">
        <v>7</v>
      </c>
      <c r="B18" s="5">
        <f>+SUM(B19:B27)</f>
        <v>95933538.4331512</v>
      </c>
      <c r="C18" s="5">
        <f t="shared" ref="C18:O18" si="15">+SUM(C19:C27)</f>
        <v>103539538.42971119</v>
      </c>
      <c r="D18" s="5">
        <f t="shared" si="15"/>
        <v>2428966.85</v>
      </c>
      <c r="E18" s="5">
        <f t="shared" si="15"/>
        <v>3161206.3299999996</v>
      </c>
      <c r="F18" s="5">
        <f t="shared" si="15"/>
        <v>4553638.6500000004</v>
      </c>
      <c r="G18" s="5">
        <f t="shared" si="15"/>
        <v>2872452.09</v>
      </c>
      <c r="H18" s="5">
        <f t="shared" si="15"/>
        <v>4263904.08</v>
      </c>
      <c r="I18" s="5">
        <f t="shared" si="15"/>
        <v>4577775.9899999993</v>
      </c>
      <c r="J18" s="5">
        <f t="shared" si="15"/>
        <v>3214999.6000000006</v>
      </c>
      <c r="K18" s="5">
        <f t="shared" si="15"/>
        <v>4172587.9799999995</v>
      </c>
      <c r="L18" s="5">
        <f t="shared" si="15"/>
        <v>4108969.06</v>
      </c>
      <c r="M18" s="5">
        <f t="shared" si="15"/>
        <v>0</v>
      </c>
      <c r="N18" s="5">
        <f t="shared" si="15"/>
        <v>0</v>
      </c>
      <c r="O18" s="5">
        <f t="shared" si="15"/>
        <v>0</v>
      </c>
      <c r="P18" s="5">
        <f>+SUM(P19:P27)</f>
        <v>33354500.629999999</v>
      </c>
    </row>
    <row r="19" spans="1:16" x14ac:dyDescent="0.2">
      <c r="A19" s="21" t="s">
        <v>8</v>
      </c>
      <c r="B19" s="7">
        <v>10151337.3288</v>
      </c>
      <c r="C19" s="7">
        <v>10151337.3288</v>
      </c>
      <c r="D19" s="7">
        <v>292379.82999999996</v>
      </c>
      <c r="E19" s="7">
        <v>640591.63</v>
      </c>
      <c r="F19" s="7">
        <v>942275.47999999986</v>
      </c>
      <c r="G19" s="7">
        <v>598566.73</v>
      </c>
      <c r="H19" s="7">
        <v>587525.57000000007</v>
      </c>
      <c r="I19" s="7">
        <v>627475.13</v>
      </c>
      <c r="J19" s="7">
        <v>396581.26</v>
      </c>
      <c r="K19" s="7">
        <v>928039.55999999994</v>
      </c>
      <c r="L19" s="7">
        <v>598461.63</v>
      </c>
      <c r="M19" s="7">
        <v>0</v>
      </c>
      <c r="N19" s="7">
        <v>0</v>
      </c>
      <c r="O19" s="7">
        <v>0</v>
      </c>
      <c r="P19" s="7">
        <f t="shared" ref="P19:P27" si="16">SUM(D19:O19)</f>
        <v>5611896.8199999994</v>
      </c>
    </row>
    <row r="20" spans="1:16" x14ac:dyDescent="0.2">
      <c r="A20" s="21" t="s">
        <v>9</v>
      </c>
      <c r="B20" s="7">
        <v>4185000</v>
      </c>
      <c r="C20" s="7">
        <v>4185000</v>
      </c>
      <c r="D20" s="7">
        <v>410400</v>
      </c>
      <c r="E20" s="7">
        <v>250000</v>
      </c>
      <c r="F20" s="7">
        <v>70800</v>
      </c>
      <c r="G20" s="7">
        <v>35400</v>
      </c>
      <c r="H20" s="7">
        <v>35400</v>
      </c>
      <c r="I20" s="7">
        <v>256600</v>
      </c>
      <c r="J20" s="7">
        <v>35400</v>
      </c>
      <c r="K20" s="7">
        <v>35400</v>
      </c>
      <c r="L20" s="7">
        <v>0</v>
      </c>
      <c r="M20" s="7">
        <v>0</v>
      </c>
      <c r="N20" s="7">
        <v>0</v>
      </c>
      <c r="O20" s="7">
        <v>0</v>
      </c>
      <c r="P20" s="7">
        <f t="shared" si="16"/>
        <v>1129400</v>
      </c>
    </row>
    <row r="21" spans="1:16" x14ac:dyDescent="0.2">
      <c r="A21" s="21" t="s">
        <v>10</v>
      </c>
      <c r="B21" s="7">
        <v>11614147.33</v>
      </c>
      <c r="C21" s="7">
        <v>11614147.33</v>
      </c>
      <c r="D21" s="7">
        <v>247142.5</v>
      </c>
      <c r="E21" s="7">
        <v>564035</v>
      </c>
      <c r="F21" s="7">
        <v>651160.34</v>
      </c>
      <c r="G21" s="7">
        <v>156947.5</v>
      </c>
      <c r="H21" s="7">
        <v>367575</v>
      </c>
      <c r="I21" s="7">
        <v>1183312.5</v>
      </c>
      <c r="J21" s="7">
        <v>286410</v>
      </c>
      <c r="K21" s="7">
        <v>436987.5</v>
      </c>
      <c r="L21" s="7">
        <v>916426.25</v>
      </c>
      <c r="M21" s="7">
        <v>0</v>
      </c>
      <c r="N21" s="7">
        <v>0</v>
      </c>
      <c r="O21" s="7">
        <v>0</v>
      </c>
      <c r="P21" s="7">
        <f t="shared" si="16"/>
        <v>4809996.59</v>
      </c>
    </row>
    <row r="22" spans="1:16" x14ac:dyDescent="0.2">
      <c r="A22" s="21" t="s">
        <v>11</v>
      </c>
      <c r="B22" s="7">
        <v>9988256</v>
      </c>
      <c r="C22" s="7">
        <v>10828256</v>
      </c>
      <c r="D22" s="7">
        <v>57048</v>
      </c>
      <c r="E22" s="7">
        <v>164380.88</v>
      </c>
      <c r="F22" s="7">
        <v>655127.31999999995</v>
      </c>
      <c r="G22" s="7">
        <v>58820</v>
      </c>
      <c r="H22" s="7">
        <v>1155077.02</v>
      </c>
      <c r="I22" s="7">
        <v>185420</v>
      </c>
      <c r="J22" s="7">
        <v>508728.96</v>
      </c>
      <c r="K22" s="7">
        <v>1802503.88</v>
      </c>
      <c r="L22" s="7">
        <v>94023</v>
      </c>
      <c r="M22" s="7">
        <v>0</v>
      </c>
      <c r="N22" s="7">
        <v>0</v>
      </c>
      <c r="O22" s="7">
        <v>0</v>
      </c>
      <c r="P22" s="7">
        <f t="shared" si="16"/>
        <v>4681129.0599999996</v>
      </c>
    </row>
    <row r="23" spans="1:16" x14ac:dyDescent="0.2">
      <c r="A23" s="21" t="s">
        <v>12</v>
      </c>
      <c r="B23" s="7">
        <v>13329030</v>
      </c>
      <c r="C23" s="7">
        <v>14145030</v>
      </c>
      <c r="D23" s="7">
        <v>87435.81</v>
      </c>
      <c r="E23" s="7">
        <v>27500.35</v>
      </c>
      <c r="F23" s="7">
        <v>884326.49</v>
      </c>
      <c r="G23" s="7">
        <v>903899.21</v>
      </c>
      <c r="H23" s="7">
        <v>222243.13</v>
      </c>
      <c r="I23" s="7">
        <v>383502.89999999997</v>
      </c>
      <c r="J23" s="7">
        <v>503084.92000000004</v>
      </c>
      <c r="K23" s="7">
        <v>111217.44</v>
      </c>
      <c r="L23" s="7">
        <v>789651.73</v>
      </c>
      <c r="M23" s="7">
        <v>0</v>
      </c>
      <c r="N23" s="7">
        <v>0</v>
      </c>
      <c r="O23" s="7">
        <v>0</v>
      </c>
      <c r="P23" s="7">
        <f t="shared" si="16"/>
        <v>3912861.9799999995</v>
      </c>
    </row>
    <row r="24" spans="1:16" x14ac:dyDescent="0.2">
      <c r="A24" s="21" t="s">
        <v>13</v>
      </c>
      <c r="B24" s="7">
        <v>8914062.5399999991</v>
      </c>
      <c r="C24" s="7">
        <v>8914062.5399999991</v>
      </c>
      <c r="D24" s="7">
        <v>922023.17999999993</v>
      </c>
      <c r="E24" s="7">
        <v>1152054.8999999999</v>
      </c>
      <c r="F24" s="7">
        <v>360270.27</v>
      </c>
      <c r="G24" s="7">
        <v>384563.69</v>
      </c>
      <c r="H24" s="7">
        <v>421893.64</v>
      </c>
      <c r="I24" s="7">
        <v>439033.75</v>
      </c>
      <c r="J24" s="7">
        <v>418996.76</v>
      </c>
      <c r="K24" s="7">
        <v>433578.85</v>
      </c>
      <c r="L24" s="7">
        <v>426427.97</v>
      </c>
      <c r="M24" s="7">
        <v>0</v>
      </c>
      <c r="N24" s="7">
        <v>0</v>
      </c>
      <c r="O24" s="7">
        <v>0</v>
      </c>
      <c r="P24" s="7">
        <f t="shared" si="16"/>
        <v>4958843.0099999988</v>
      </c>
    </row>
    <row r="25" spans="1:16" ht="25.5" x14ac:dyDescent="0.2">
      <c r="A25" s="21" t="s">
        <v>14</v>
      </c>
      <c r="B25" s="7">
        <v>6207883.8534399997</v>
      </c>
      <c r="C25" s="7">
        <v>9807883.8499999996</v>
      </c>
      <c r="D25" s="7">
        <v>204375.91</v>
      </c>
      <c r="E25" s="7">
        <v>45635.53</v>
      </c>
      <c r="F25" s="7">
        <v>382398.68</v>
      </c>
      <c r="G25" s="7">
        <v>121468.03</v>
      </c>
      <c r="H25" s="7">
        <v>627537.4</v>
      </c>
      <c r="I25" s="7">
        <v>662431.63</v>
      </c>
      <c r="J25" s="7">
        <v>297334.61</v>
      </c>
      <c r="K25" s="7">
        <v>185858.49</v>
      </c>
      <c r="L25" s="7">
        <v>518141.39</v>
      </c>
      <c r="M25" s="7">
        <v>0</v>
      </c>
      <c r="N25" s="7">
        <v>0</v>
      </c>
      <c r="O25" s="7">
        <v>0</v>
      </c>
      <c r="P25" s="7">
        <f t="shared" si="16"/>
        <v>3045181.6700000004</v>
      </c>
    </row>
    <row r="26" spans="1:16" x14ac:dyDescent="0.2">
      <c r="A26" s="21" t="s">
        <v>15</v>
      </c>
      <c r="B26" s="7">
        <v>17034891.380911201</v>
      </c>
      <c r="C26" s="7">
        <v>19384891.380911201</v>
      </c>
      <c r="D26" s="7">
        <v>122516.22</v>
      </c>
      <c r="E26" s="7">
        <v>254558.54</v>
      </c>
      <c r="F26" s="7">
        <v>242330.59999999998</v>
      </c>
      <c r="G26" s="7">
        <v>562517.93000000005</v>
      </c>
      <c r="H26" s="7">
        <v>597348.71</v>
      </c>
      <c r="I26" s="7">
        <v>626761.04</v>
      </c>
      <c r="J26" s="7">
        <v>540524.85</v>
      </c>
      <c r="K26" s="7">
        <v>153098.26</v>
      </c>
      <c r="L26" s="7">
        <v>666466.59</v>
      </c>
      <c r="M26" s="7">
        <v>0</v>
      </c>
      <c r="N26" s="7">
        <v>0</v>
      </c>
      <c r="O26" s="7">
        <v>0</v>
      </c>
      <c r="P26" s="7">
        <f t="shared" si="16"/>
        <v>3766122.74</v>
      </c>
    </row>
    <row r="27" spans="1:16" x14ac:dyDescent="0.2">
      <c r="A27" s="21" t="s">
        <v>16</v>
      </c>
      <c r="B27" s="7">
        <v>14508930</v>
      </c>
      <c r="C27" s="7">
        <v>14508930</v>
      </c>
      <c r="D27" s="7">
        <v>85645.4</v>
      </c>
      <c r="E27" s="7">
        <v>62449.5</v>
      </c>
      <c r="F27" s="7">
        <v>364949.47</v>
      </c>
      <c r="G27" s="7">
        <v>50269</v>
      </c>
      <c r="H27" s="7">
        <v>249303.61</v>
      </c>
      <c r="I27" s="7">
        <v>213239.04000000001</v>
      </c>
      <c r="J27" s="7">
        <v>227938.24</v>
      </c>
      <c r="K27" s="7">
        <v>85904</v>
      </c>
      <c r="L27" s="7">
        <v>99370.5</v>
      </c>
      <c r="M27" s="7">
        <v>0</v>
      </c>
      <c r="N27" s="7">
        <v>0</v>
      </c>
      <c r="O27" s="7">
        <v>0</v>
      </c>
      <c r="P27" s="7">
        <f t="shared" si="16"/>
        <v>1439068.76</v>
      </c>
    </row>
    <row r="28" spans="1:16" ht="15" x14ac:dyDescent="0.25">
      <c r="A28" s="22" t="s">
        <v>17</v>
      </c>
      <c r="B28" s="5">
        <f>+SUM(B29:B37)</f>
        <v>34580980.377166666</v>
      </c>
      <c r="C28" s="5">
        <f t="shared" ref="C28" si="17">+SUM(C29:C37)</f>
        <v>39595980.377166666</v>
      </c>
      <c r="D28" s="5">
        <f t="shared" ref="D28" si="18">+SUM(D29:D37)</f>
        <v>1790196.58</v>
      </c>
      <c r="E28" s="5">
        <f t="shared" ref="E28" si="19">+SUM(E29:E37)</f>
        <v>1254293.72</v>
      </c>
      <c r="F28" s="5">
        <f t="shared" ref="F28" si="20">+SUM(F29:F37)</f>
        <v>1530383.96</v>
      </c>
      <c r="G28" s="5">
        <f t="shared" ref="G28" si="21">+SUM(G29:G37)</f>
        <v>1029605.2300000001</v>
      </c>
      <c r="H28" s="5">
        <f t="shared" ref="H28" si="22">+SUM(H29:H37)</f>
        <v>1599479.7800000003</v>
      </c>
      <c r="I28" s="5">
        <f t="shared" ref="I28" si="23">+SUM(I29:I37)</f>
        <v>877115.50999999989</v>
      </c>
      <c r="J28" s="5">
        <f t="shared" ref="J28" si="24">+SUM(J29:J37)</f>
        <v>2501021.84</v>
      </c>
      <c r="K28" s="5">
        <f t="shared" ref="K28" si="25">+SUM(K29:K37)</f>
        <v>1065431.22</v>
      </c>
      <c r="L28" s="5">
        <f t="shared" ref="L28" si="26">+SUM(L29:L37)</f>
        <v>936682.63</v>
      </c>
      <c r="M28" s="5">
        <f t="shared" ref="M28" si="27">+SUM(M29:M37)</f>
        <v>0</v>
      </c>
      <c r="N28" s="5">
        <f t="shared" ref="N28" si="28">+SUM(N29:N37)</f>
        <v>0</v>
      </c>
      <c r="O28" s="5">
        <f t="shared" ref="O28" si="29">+SUM(O29:O37)</f>
        <v>0</v>
      </c>
      <c r="P28" s="5">
        <f t="shared" ref="P28" si="30">+SUM(P29:P37)</f>
        <v>12584210.469999999</v>
      </c>
    </row>
    <row r="29" spans="1:16" x14ac:dyDescent="0.2">
      <c r="A29" s="21" t="s">
        <v>18</v>
      </c>
      <c r="B29" s="7">
        <v>3517079.6699999995</v>
      </c>
      <c r="C29" s="7">
        <v>3517079.6699999995</v>
      </c>
      <c r="D29" s="7">
        <v>37049.880000000005</v>
      </c>
      <c r="E29" s="7">
        <v>214898.88</v>
      </c>
      <c r="F29" s="7">
        <v>23648.11</v>
      </c>
      <c r="G29" s="7">
        <v>19225.419999999998</v>
      </c>
      <c r="H29" s="7">
        <v>45882.49</v>
      </c>
      <c r="I29" s="7">
        <v>113936.25</v>
      </c>
      <c r="J29" s="7">
        <v>67077.790000000008</v>
      </c>
      <c r="K29" s="7">
        <v>67100.28</v>
      </c>
      <c r="L29" s="7">
        <v>16855.04</v>
      </c>
      <c r="M29" s="7">
        <v>0</v>
      </c>
      <c r="N29" s="7">
        <v>0</v>
      </c>
      <c r="O29" s="7">
        <v>0</v>
      </c>
      <c r="P29" s="7">
        <f t="shared" ref="P29:P37" si="31">SUM(D29:O29)</f>
        <v>605674.14</v>
      </c>
    </row>
    <row r="30" spans="1:16" x14ac:dyDescent="0.2">
      <c r="A30" s="21" t="s">
        <v>19</v>
      </c>
      <c r="B30" s="7">
        <v>2101788</v>
      </c>
      <c r="C30" s="7">
        <v>3106788</v>
      </c>
      <c r="D30" s="7">
        <v>0</v>
      </c>
      <c r="E30" s="7">
        <v>120133.02</v>
      </c>
      <c r="F30" s="7">
        <v>0</v>
      </c>
      <c r="G30" s="7">
        <v>0</v>
      </c>
      <c r="H30" s="7">
        <v>291349.7</v>
      </c>
      <c r="I30" s="7">
        <v>0</v>
      </c>
      <c r="J30" s="7">
        <v>448736</v>
      </c>
      <c r="K30" s="7">
        <v>70540.399999999994</v>
      </c>
      <c r="L30" s="7">
        <v>50931.87</v>
      </c>
      <c r="M30" s="7">
        <v>0</v>
      </c>
      <c r="N30" s="7">
        <v>0</v>
      </c>
      <c r="O30" s="7">
        <v>0</v>
      </c>
      <c r="P30" s="7">
        <f t="shared" si="31"/>
        <v>981690.99</v>
      </c>
    </row>
    <row r="31" spans="1:16" x14ac:dyDescent="0.2">
      <c r="A31" s="21" t="s">
        <v>20</v>
      </c>
      <c r="B31" s="7">
        <v>3399290.3866666639</v>
      </c>
      <c r="C31" s="7">
        <v>3799290.3866666639</v>
      </c>
      <c r="D31" s="7">
        <v>519503.81999999995</v>
      </c>
      <c r="E31" s="7">
        <v>12631.45</v>
      </c>
      <c r="F31" s="7">
        <v>26632.06</v>
      </c>
      <c r="G31" s="7">
        <v>138933.20000000001</v>
      </c>
      <c r="H31" s="7">
        <v>115765.9</v>
      </c>
      <c r="I31" s="7">
        <v>98024.959999999992</v>
      </c>
      <c r="J31" s="7">
        <v>195880.4</v>
      </c>
      <c r="K31" s="7">
        <v>10080.4</v>
      </c>
      <c r="L31" s="7">
        <v>112570.59999999999</v>
      </c>
      <c r="M31" s="7">
        <v>0</v>
      </c>
      <c r="N31" s="7">
        <v>0</v>
      </c>
      <c r="O31" s="7">
        <v>0</v>
      </c>
      <c r="P31" s="7">
        <f t="shared" si="31"/>
        <v>1230022.79</v>
      </c>
    </row>
    <row r="32" spans="1:16" x14ac:dyDescent="0.2">
      <c r="A32" s="21" t="s">
        <v>21</v>
      </c>
      <c r="B32" s="7">
        <v>437982.89</v>
      </c>
      <c r="C32" s="7">
        <v>437982.89</v>
      </c>
      <c r="D32" s="7">
        <v>1499.99</v>
      </c>
      <c r="E32" s="7">
        <v>0</v>
      </c>
      <c r="F32" s="7">
        <v>0</v>
      </c>
      <c r="G32" s="7">
        <v>44155.95</v>
      </c>
      <c r="H32" s="7">
        <v>0</v>
      </c>
      <c r="I32" s="7">
        <v>0</v>
      </c>
      <c r="J32" s="7">
        <v>170328.86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31"/>
        <v>215984.8</v>
      </c>
    </row>
    <row r="33" spans="1:17" x14ac:dyDescent="0.2">
      <c r="A33" s="21" t="s">
        <v>22</v>
      </c>
      <c r="B33" s="7">
        <v>1894838.67</v>
      </c>
      <c r="C33" s="7">
        <v>1894838.67</v>
      </c>
      <c r="D33" s="7">
        <v>170970.51</v>
      </c>
      <c r="E33" s="7">
        <v>31085.119999999999</v>
      </c>
      <c r="F33" s="7">
        <v>36477</v>
      </c>
      <c r="G33" s="7">
        <v>91749.99</v>
      </c>
      <c r="H33" s="7">
        <v>142157.17000000001</v>
      </c>
      <c r="I33" s="7">
        <v>3709.46</v>
      </c>
      <c r="J33" s="7">
        <v>87808.29</v>
      </c>
      <c r="K33" s="7">
        <v>85361.97</v>
      </c>
      <c r="L33" s="7">
        <v>43676.91</v>
      </c>
      <c r="M33" s="7">
        <v>0</v>
      </c>
      <c r="N33" s="7">
        <v>0</v>
      </c>
      <c r="O33" s="7">
        <v>0</v>
      </c>
      <c r="P33" s="7">
        <f t="shared" si="31"/>
        <v>692996.42</v>
      </c>
    </row>
    <row r="34" spans="1:17" x14ac:dyDescent="0.2">
      <c r="A34" s="21" t="s">
        <v>23</v>
      </c>
      <c r="B34" s="7">
        <v>810000</v>
      </c>
      <c r="C34" s="7">
        <v>920000</v>
      </c>
      <c r="D34" s="7">
        <v>4712.03</v>
      </c>
      <c r="E34" s="7">
        <v>565</v>
      </c>
      <c r="F34" s="7">
        <v>0</v>
      </c>
      <c r="G34" s="7">
        <v>0</v>
      </c>
      <c r="H34" s="7">
        <v>3221.29</v>
      </c>
      <c r="I34" s="7">
        <v>0</v>
      </c>
      <c r="J34" s="7">
        <v>15925.7</v>
      </c>
      <c r="K34" s="7">
        <v>3590.7</v>
      </c>
      <c r="L34" s="7">
        <v>4531.2</v>
      </c>
      <c r="M34" s="7">
        <v>0</v>
      </c>
      <c r="N34" s="7">
        <v>0</v>
      </c>
      <c r="O34" s="7">
        <v>0</v>
      </c>
      <c r="P34" s="7">
        <f t="shared" si="31"/>
        <v>32545.920000000002</v>
      </c>
    </row>
    <row r="35" spans="1:17" x14ac:dyDescent="0.2">
      <c r="A35" s="21" t="s">
        <v>24</v>
      </c>
      <c r="B35" s="7">
        <v>10006256.7205</v>
      </c>
      <c r="C35" s="7">
        <v>10006256.7205</v>
      </c>
      <c r="D35" s="7">
        <v>673370.74</v>
      </c>
      <c r="E35" s="7">
        <v>611741.02</v>
      </c>
      <c r="F35" s="7">
        <v>680741</v>
      </c>
      <c r="G35" s="7">
        <v>681011.3</v>
      </c>
      <c r="H35" s="7">
        <v>710625.85000000009</v>
      </c>
      <c r="I35" s="7">
        <v>601151</v>
      </c>
      <c r="J35" s="7">
        <v>939316.75</v>
      </c>
      <c r="K35" s="7">
        <v>676441</v>
      </c>
      <c r="L35" s="7">
        <v>617902</v>
      </c>
      <c r="M35" s="7">
        <v>0</v>
      </c>
      <c r="N35" s="7">
        <v>0</v>
      </c>
      <c r="O35" s="7">
        <v>0</v>
      </c>
      <c r="P35" s="7">
        <f t="shared" si="31"/>
        <v>6192300.6600000001</v>
      </c>
    </row>
    <row r="36" spans="1:17" x14ac:dyDescent="0.2">
      <c r="A36" s="21" t="s">
        <v>25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31"/>
        <v>0</v>
      </c>
    </row>
    <row r="37" spans="1:17" x14ac:dyDescent="0.2">
      <c r="A37" s="21" t="s">
        <v>26</v>
      </c>
      <c r="B37" s="7">
        <v>12413744.039999999</v>
      </c>
      <c r="C37" s="7">
        <v>15913744.039999999</v>
      </c>
      <c r="D37" s="7">
        <v>383089.61000000004</v>
      </c>
      <c r="E37" s="7">
        <v>263239.23</v>
      </c>
      <c r="F37" s="7">
        <v>762885.79</v>
      </c>
      <c r="G37" s="7">
        <v>54529.37</v>
      </c>
      <c r="H37" s="7">
        <v>290477.38</v>
      </c>
      <c r="I37" s="7">
        <v>60293.84</v>
      </c>
      <c r="J37" s="7">
        <v>575948.05000000005</v>
      </c>
      <c r="K37" s="7">
        <v>152316.47</v>
      </c>
      <c r="L37" s="7">
        <v>90215.010000000009</v>
      </c>
      <c r="M37" s="7">
        <v>0</v>
      </c>
      <c r="N37" s="7">
        <v>0</v>
      </c>
      <c r="O37" s="7">
        <v>0</v>
      </c>
      <c r="P37" s="7">
        <f t="shared" si="31"/>
        <v>2632994.7500000009</v>
      </c>
    </row>
    <row r="38" spans="1:17" ht="15" x14ac:dyDescent="0.25">
      <c r="A38" s="22" t="s">
        <v>27</v>
      </c>
      <c r="B38" s="5">
        <f>+SUM(B39:B46)</f>
        <v>12453224.58</v>
      </c>
      <c r="C38" s="5">
        <f t="shared" ref="C38" si="32">+SUM(C39:C46)</f>
        <v>13103224.58</v>
      </c>
      <c r="D38" s="5">
        <f t="shared" ref="D38" si="33">+SUM(D39:D46)</f>
        <v>760400</v>
      </c>
      <c r="E38" s="5">
        <f t="shared" ref="E38" si="34">+SUM(E39:E46)</f>
        <v>708000</v>
      </c>
      <c r="F38" s="5">
        <f t="shared" ref="F38" si="35">+SUM(F39:F46)</f>
        <v>685800</v>
      </c>
      <c r="G38" s="5">
        <f t="shared" ref="G38" si="36">+SUM(G39:G46)</f>
        <v>737700</v>
      </c>
      <c r="H38" s="5">
        <f t="shared" ref="H38" si="37">+SUM(H39:H46)</f>
        <v>679800</v>
      </c>
      <c r="I38" s="5">
        <f t="shared" ref="I38" si="38">+SUM(I39:I46)</f>
        <v>683400</v>
      </c>
      <c r="J38" s="5">
        <f t="shared" ref="J38" si="39">+SUM(J39:J46)</f>
        <v>714000</v>
      </c>
      <c r="K38" s="5">
        <f t="shared" ref="K38" si="40">+SUM(K39:K46)</f>
        <v>698400</v>
      </c>
      <c r="L38" s="5">
        <f t="shared" ref="L38" si="41">+SUM(L39:L46)</f>
        <v>693000</v>
      </c>
      <c r="M38" s="5">
        <f t="shared" ref="M38" si="42">+SUM(M39:M46)</f>
        <v>0</v>
      </c>
      <c r="N38" s="5">
        <f t="shared" ref="N38" si="43">+SUM(N39:N46)</f>
        <v>0</v>
      </c>
      <c r="O38" s="5">
        <f t="shared" ref="O38" si="44">+SUM(O39:O46)</f>
        <v>0</v>
      </c>
      <c r="P38" s="5">
        <f t="shared" ref="P38" si="45">+SUM(P39:P46)</f>
        <v>6360500</v>
      </c>
      <c r="Q38" s="18"/>
    </row>
    <row r="39" spans="1:17" x14ac:dyDescent="0.2">
      <c r="A39" s="21" t="s">
        <v>28</v>
      </c>
      <c r="B39" s="7">
        <v>4258224.58</v>
      </c>
      <c r="C39" s="7">
        <v>4258224.58</v>
      </c>
      <c r="D39" s="7">
        <v>65000</v>
      </c>
      <c r="E39" s="7">
        <v>15000</v>
      </c>
      <c r="F39" s="7">
        <v>0</v>
      </c>
      <c r="G39" s="7">
        <v>55500</v>
      </c>
      <c r="H39" s="7">
        <v>0</v>
      </c>
      <c r="I39" s="7">
        <v>15000</v>
      </c>
      <c r="J39" s="7">
        <v>30000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ref="P39:P46" si="46">SUM(D39:O39)</f>
        <v>180500</v>
      </c>
    </row>
    <row r="40" spans="1:17" x14ac:dyDescent="0.2">
      <c r="A40" s="21" t="s">
        <v>29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46"/>
        <v>0</v>
      </c>
    </row>
    <row r="41" spans="1:17" x14ac:dyDescent="0.2">
      <c r="A41" s="21" t="s">
        <v>30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46"/>
        <v>0</v>
      </c>
    </row>
    <row r="42" spans="1:17" x14ac:dyDescent="0.2">
      <c r="A42" s="21" t="s">
        <v>31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46"/>
        <v>0</v>
      </c>
    </row>
    <row r="43" spans="1:17" x14ac:dyDescent="0.2">
      <c r="A43" s="21" t="s">
        <v>32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46"/>
        <v>0</v>
      </c>
    </row>
    <row r="44" spans="1:17" x14ac:dyDescent="0.2">
      <c r="A44" s="21" t="s">
        <v>33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46"/>
        <v>0</v>
      </c>
    </row>
    <row r="45" spans="1:17" x14ac:dyDescent="0.2">
      <c r="A45" s="21" t="s">
        <v>34</v>
      </c>
      <c r="B45" s="7">
        <v>8195000</v>
      </c>
      <c r="C45" s="7">
        <v>8845000</v>
      </c>
      <c r="D45" s="7">
        <v>695400</v>
      </c>
      <c r="E45" s="7">
        <v>693000</v>
      </c>
      <c r="F45" s="7">
        <v>685800</v>
      </c>
      <c r="G45" s="7">
        <v>682200</v>
      </c>
      <c r="H45" s="7">
        <v>679800</v>
      </c>
      <c r="I45" s="7">
        <v>668400</v>
      </c>
      <c r="J45" s="7">
        <v>684000</v>
      </c>
      <c r="K45" s="7">
        <v>698400</v>
      </c>
      <c r="L45" s="7">
        <v>693000</v>
      </c>
      <c r="M45" s="7">
        <v>0</v>
      </c>
      <c r="N45" s="7">
        <v>0</v>
      </c>
      <c r="O45" s="7">
        <v>0</v>
      </c>
      <c r="P45" s="7">
        <f t="shared" si="46"/>
        <v>6180000</v>
      </c>
    </row>
    <row r="46" spans="1:17" x14ac:dyDescent="0.2">
      <c r="A46" s="21" t="s">
        <v>35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46"/>
        <v>0</v>
      </c>
    </row>
    <row r="47" spans="1:17" ht="15" x14ac:dyDescent="0.25">
      <c r="A47" s="22" t="s">
        <v>36</v>
      </c>
      <c r="B47" s="5">
        <f>+SUM(B48:B53)</f>
        <v>0</v>
      </c>
      <c r="C47" s="5">
        <f t="shared" ref="C47" si="47">+SUM(C48:C53)</f>
        <v>0</v>
      </c>
      <c r="D47" s="5">
        <f t="shared" ref="D47" si="48">+SUM(D48:D53)</f>
        <v>0</v>
      </c>
      <c r="E47" s="5">
        <f t="shared" ref="E47" si="49">+SUM(E48:E53)</f>
        <v>0</v>
      </c>
      <c r="F47" s="5">
        <f t="shared" ref="F47" si="50">+SUM(F48:F53)</f>
        <v>0</v>
      </c>
      <c r="G47" s="5">
        <f t="shared" ref="G47" si="51">+SUM(G48:G53)</f>
        <v>0</v>
      </c>
      <c r="H47" s="5">
        <f t="shared" ref="H47" si="52">+SUM(H48:H53)</f>
        <v>0</v>
      </c>
      <c r="I47" s="5">
        <f t="shared" ref="I47" si="53">+SUM(I48:I53)</f>
        <v>0</v>
      </c>
      <c r="J47" s="5">
        <f t="shared" ref="J47" si="54">+SUM(J48:J53)</f>
        <v>0</v>
      </c>
      <c r="K47" s="5">
        <f t="shared" ref="K47" si="55">+SUM(K48:K53)</f>
        <v>0</v>
      </c>
      <c r="L47" s="5">
        <f t="shared" ref="L47" si="56">+SUM(L48:L53)</f>
        <v>0</v>
      </c>
      <c r="M47" s="5">
        <f t="shared" ref="M47" si="57">+SUM(M48:M53)</f>
        <v>0</v>
      </c>
      <c r="N47" s="5">
        <f t="shared" ref="N47" si="58">+SUM(N48:N53)</f>
        <v>0</v>
      </c>
      <c r="O47" s="5">
        <f t="shared" ref="O47" si="59">+SUM(O48:O53)</f>
        <v>0</v>
      </c>
      <c r="P47" s="5">
        <f t="shared" ref="P47" si="60">+SUM(P48:P53)</f>
        <v>0</v>
      </c>
    </row>
    <row r="48" spans="1:17" x14ac:dyDescent="0.2">
      <c r="A48" s="21" t="s">
        <v>37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ref="P48:P53" si="61">SUM(D48:O48)</f>
        <v>0</v>
      </c>
    </row>
    <row r="49" spans="1:16" x14ac:dyDescent="0.2">
      <c r="A49" s="21" t="s">
        <v>38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61"/>
        <v>0</v>
      </c>
    </row>
    <row r="50" spans="1:16" x14ac:dyDescent="0.2">
      <c r="A50" s="21" t="s">
        <v>39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61"/>
        <v>0</v>
      </c>
    </row>
    <row r="51" spans="1:16" x14ac:dyDescent="0.2">
      <c r="A51" s="21" t="s">
        <v>40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61"/>
        <v>0</v>
      </c>
    </row>
    <row r="52" spans="1:16" x14ac:dyDescent="0.2">
      <c r="A52" s="21" t="s">
        <v>41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61"/>
        <v>0</v>
      </c>
    </row>
    <row r="53" spans="1:16" x14ac:dyDescent="0.2">
      <c r="A53" s="21" t="s">
        <v>42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61"/>
        <v>0</v>
      </c>
    </row>
    <row r="54" spans="1:16" ht="15" x14ac:dyDescent="0.25">
      <c r="A54" s="22" t="s">
        <v>43</v>
      </c>
      <c r="B54" s="5">
        <f>+SUM(B55:B63)</f>
        <v>51141988.399999999</v>
      </c>
      <c r="C54" s="5">
        <f t="shared" ref="C54" si="62">+SUM(C55:C63)</f>
        <v>69628426.060000002</v>
      </c>
      <c r="D54" s="5">
        <f t="shared" ref="D54" si="63">+SUM(D55:D63)</f>
        <v>60117.7</v>
      </c>
      <c r="E54" s="5">
        <f t="shared" ref="E54" si="64">+SUM(E55:E63)</f>
        <v>774084.72</v>
      </c>
      <c r="F54" s="5">
        <f t="shared" ref="F54" si="65">+SUM(F55:F63)</f>
        <v>435920.53</v>
      </c>
      <c r="G54" s="5">
        <f t="shared" ref="G54" si="66">+SUM(G55:G63)</f>
        <v>24885</v>
      </c>
      <c r="H54" s="5">
        <f t="shared" ref="H54" si="67">+SUM(H55:H63)</f>
        <v>30680</v>
      </c>
      <c r="I54" s="5">
        <f t="shared" ref="I54" si="68">+SUM(I55:I63)</f>
        <v>127298.4</v>
      </c>
      <c r="J54" s="5">
        <f t="shared" ref="J54" si="69">+SUM(J55:J63)</f>
        <v>8562100.4200000018</v>
      </c>
      <c r="K54" s="5">
        <f t="shared" ref="K54" si="70">+SUM(K55:K63)</f>
        <v>0</v>
      </c>
      <c r="L54" s="5">
        <f t="shared" ref="L54" si="71">+SUM(L55:L63)</f>
        <v>138886</v>
      </c>
      <c r="M54" s="5">
        <f t="shared" ref="M54" si="72">+SUM(M55:M63)</f>
        <v>0</v>
      </c>
      <c r="N54" s="5">
        <f t="shared" ref="N54" si="73">+SUM(N55:N63)</f>
        <v>0</v>
      </c>
      <c r="O54" s="5">
        <f t="shared" ref="O54" si="74">+SUM(O55:O63)</f>
        <v>0</v>
      </c>
      <c r="P54" s="5">
        <f t="shared" ref="P54" si="75">+SUM(P55:P63)</f>
        <v>10153972.770000001</v>
      </c>
    </row>
    <row r="55" spans="1:16" x14ac:dyDescent="0.2">
      <c r="A55" s="21" t="s">
        <v>44</v>
      </c>
      <c r="B55" s="7">
        <v>28789600</v>
      </c>
      <c r="C55" s="7">
        <v>43401037.659999996</v>
      </c>
      <c r="D55" s="7">
        <v>60117.7</v>
      </c>
      <c r="E55" s="7">
        <v>774084.72</v>
      </c>
      <c r="F55" s="7">
        <v>435920.53</v>
      </c>
      <c r="G55" s="7">
        <v>0</v>
      </c>
      <c r="H55" s="7">
        <v>30680</v>
      </c>
      <c r="I55" s="7">
        <v>127298.4</v>
      </c>
      <c r="J55" s="7">
        <v>8142358.4200000009</v>
      </c>
      <c r="K55" s="7">
        <v>0</v>
      </c>
      <c r="L55" s="7">
        <v>138886</v>
      </c>
      <c r="M55" s="7">
        <v>0</v>
      </c>
      <c r="N55" s="7">
        <v>0</v>
      </c>
      <c r="O55" s="7">
        <v>0</v>
      </c>
      <c r="P55" s="7">
        <f t="shared" ref="P55:P63" si="76">SUM(D55:O55)</f>
        <v>9709345.7700000014</v>
      </c>
    </row>
    <row r="56" spans="1:16" x14ac:dyDescent="0.2">
      <c r="A56" s="21" t="s">
        <v>45</v>
      </c>
      <c r="B56" s="7">
        <v>488000</v>
      </c>
      <c r="C56" s="7">
        <v>863000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350460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f t="shared" si="76"/>
        <v>350460</v>
      </c>
    </row>
    <row r="57" spans="1:16" x14ac:dyDescent="0.2">
      <c r="A57" s="21" t="s">
        <v>46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f t="shared" si="76"/>
        <v>0</v>
      </c>
    </row>
    <row r="58" spans="1:16" x14ac:dyDescent="0.2">
      <c r="A58" s="21" t="s">
        <v>47</v>
      </c>
      <c r="B58" s="7">
        <v>15682388.4</v>
      </c>
      <c r="C58" s="7">
        <v>15682388.4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f t="shared" si="76"/>
        <v>0</v>
      </c>
    </row>
    <row r="59" spans="1:16" x14ac:dyDescent="0.2">
      <c r="A59" s="21" t="s">
        <v>48</v>
      </c>
      <c r="B59" s="7">
        <v>6182000</v>
      </c>
      <c r="C59" s="7">
        <v>9682000</v>
      </c>
      <c r="D59" s="7">
        <v>0</v>
      </c>
      <c r="E59" s="7">
        <v>0</v>
      </c>
      <c r="F59" s="7">
        <v>0</v>
      </c>
      <c r="G59" s="7">
        <v>24885</v>
      </c>
      <c r="H59" s="7">
        <v>0</v>
      </c>
      <c r="I59" s="7">
        <v>0</v>
      </c>
      <c r="J59" s="7">
        <v>69282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f t="shared" si="76"/>
        <v>94167</v>
      </c>
    </row>
    <row r="60" spans="1:16" x14ac:dyDescent="0.2">
      <c r="A60" s="21" t="s">
        <v>49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f t="shared" si="76"/>
        <v>0</v>
      </c>
    </row>
    <row r="61" spans="1:16" x14ac:dyDescent="0.2">
      <c r="A61" s="21" t="s">
        <v>50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f t="shared" si="76"/>
        <v>0</v>
      </c>
    </row>
    <row r="62" spans="1:16" x14ac:dyDescent="0.2">
      <c r="A62" s="21" t="s">
        <v>51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f t="shared" si="76"/>
        <v>0</v>
      </c>
    </row>
    <row r="63" spans="1:16" x14ac:dyDescent="0.2">
      <c r="A63" s="21" t="s">
        <v>52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f t="shared" si="76"/>
        <v>0</v>
      </c>
    </row>
    <row r="64" spans="1:16" ht="15" x14ac:dyDescent="0.25">
      <c r="A64" s="22" t="s">
        <v>53</v>
      </c>
      <c r="B64" s="5">
        <f>+SUM(B65:B68)</f>
        <v>18393959.469999999</v>
      </c>
      <c r="C64" s="5">
        <f t="shared" ref="C64" si="77">+SUM(C65:C68)</f>
        <v>18393959.469999999</v>
      </c>
      <c r="D64" s="5">
        <f t="shared" ref="D64" si="78">+SUM(D65:D68)</f>
        <v>0</v>
      </c>
      <c r="E64" s="5">
        <f t="shared" ref="E64" si="79">+SUM(E65:E68)</f>
        <v>0</v>
      </c>
      <c r="F64" s="5">
        <f t="shared" ref="F64" si="80">+SUM(F65:F68)</f>
        <v>0</v>
      </c>
      <c r="G64" s="5">
        <f t="shared" ref="G64" si="81">+SUM(G65:G68)</f>
        <v>0</v>
      </c>
      <c r="H64" s="5">
        <f t="shared" ref="H64" si="82">+SUM(H65:H68)</f>
        <v>0</v>
      </c>
      <c r="I64" s="5">
        <f t="shared" ref="I64" si="83">+SUM(I65:I68)</f>
        <v>0</v>
      </c>
      <c r="J64" s="5">
        <f t="shared" ref="J64" si="84">+SUM(J65:J68)</f>
        <v>0</v>
      </c>
      <c r="K64" s="5">
        <f t="shared" ref="K64" si="85">+SUM(K65:K68)</f>
        <v>0</v>
      </c>
      <c r="L64" s="5">
        <f t="shared" ref="L64" si="86">+SUM(L65:L68)</f>
        <v>0</v>
      </c>
      <c r="M64" s="5">
        <f t="shared" ref="M64" si="87">+SUM(M65:M68)</f>
        <v>0</v>
      </c>
      <c r="N64" s="5">
        <f t="shared" ref="N64" si="88">+SUM(N65:N68)</f>
        <v>0</v>
      </c>
      <c r="O64" s="5">
        <f t="shared" ref="O64" si="89">+SUM(O65:O68)</f>
        <v>0</v>
      </c>
      <c r="P64" s="5">
        <f t="shared" ref="P64" si="90">+SUM(P65:P68)</f>
        <v>0</v>
      </c>
    </row>
    <row r="65" spans="1:16" x14ac:dyDescent="0.2">
      <c r="A65" s="21" t="s">
        <v>54</v>
      </c>
      <c r="B65" s="7">
        <v>18393959.469999999</v>
      </c>
      <c r="C65" s="7">
        <v>18393959.469999999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f t="shared" ref="P65:P68" si="91">SUM(D65:O65)</f>
        <v>0</v>
      </c>
    </row>
    <row r="66" spans="1:16" x14ac:dyDescent="0.2">
      <c r="A66" s="21" t="s">
        <v>55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f t="shared" si="91"/>
        <v>0</v>
      </c>
    </row>
    <row r="67" spans="1:16" x14ac:dyDescent="0.2">
      <c r="A67" s="21" t="s">
        <v>56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f t="shared" si="91"/>
        <v>0</v>
      </c>
    </row>
    <row r="68" spans="1:16" ht="25.5" x14ac:dyDescent="0.2">
      <c r="A68" s="21" t="s">
        <v>57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f t="shared" si="91"/>
        <v>0</v>
      </c>
    </row>
    <row r="69" spans="1:16" x14ac:dyDescent="0.2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3" spans="1:16" ht="27.75" x14ac:dyDescent="0.2">
      <c r="A73" s="31" t="s">
        <v>93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</row>
    <row r="74" spans="1:16" ht="20.25" x14ac:dyDescent="0.2">
      <c r="A74" s="33" t="s">
        <v>94</v>
      </c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</row>
    <row r="75" spans="1:16" ht="18" x14ac:dyDescent="0.2">
      <c r="A75" s="35">
        <f>+A5</f>
        <v>2023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</row>
    <row r="76" spans="1:16" ht="15" x14ac:dyDescent="0.2">
      <c r="A76" s="37" t="s">
        <v>90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</row>
    <row r="77" spans="1:16" ht="15" x14ac:dyDescent="0.2">
      <c r="A77" s="38" t="s">
        <v>76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</row>
    <row r="79" spans="1:16" ht="15" x14ac:dyDescent="0.2">
      <c r="A79" s="24" t="s">
        <v>66</v>
      </c>
      <c r="B79" s="26" t="s">
        <v>92</v>
      </c>
      <c r="C79" s="26" t="s">
        <v>91</v>
      </c>
      <c r="D79" s="28" t="s">
        <v>98</v>
      </c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</row>
    <row r="80" spans="1:16" ht="15" x14ac:dyDescent="0.25">
      <c r="A80" s="25"/>
      <c r="B80" s="27"/>
      <c r="C80" s="27"/>
      <c r="D80" s="15" t="s">
        <v>78</v>
      </c>
      <c r="E80" s="15" t="s">
        <v>79</v>
      </c>
      <c r="F80" s="15" t="s">
        <v>80</v>
      </c>
      <c r="G80" s="15" t="s">
        <v>81</v>
      </c>
      <c r="H80" s="16" t="s">
        <v>82</v>
      </c>
      <c r="I80" s="15" t="s">
        <v>83</v>
      </c>
      <c r="J80" s="16" t="s">
        <v>84</v>
      </c>
      <c r="K80" s="15" t="s">
        <v>85</v>
      </c>
      <c r="L80" s="15" t="s">
        <v>86</v>
      </c>
      <c r="M80" s="15" t="s">
        <v>87</v>
      </c>
      <c r="N80" s="15" t="s">
        <v>88</v>
      </c>
      <c r="O80" s="16" t="s">
        <v>89</v>
      </c>
      <c r="P80" s="15" t="s">
        <v>77</v>
      </c>
    </row>
    <row r="81" spans="1:16" ht="15" x14ac:dyDescent="0.25">
      <c r="A81" s="22" t="s">
        <v>58</v>
      </c>
      <c r="B81" s="5">
        <f>+SUM(B82:B83)</f>
        <v>0</v>
      </c>
      <c r="C81" s="5">
        <f t="shared" ref="C81" si="92">+SUM(C82:C83)</f>
        <v>0</v>
      </c>
      <c r="D81" s="5">
        <f t="shared" ref="D81" si="93">+SUM(D82:D83)</f>
        <v>0</v>
      </c>
      <c r="E81" s="5">
        <f t="shared" ref="E81" si="94">+SUM(E82:E83)</f>
        <v>0</v>
      </c>
      <c r="F81" s="5">
        <f t="shared" ref="F81" si="95">+SUM(F82:F83)</f>
        <v>0</v>
      </c>
      <c r="G81" s="5">
        <f t="shared" ref="G81" si="96">+SUM(G82:G83)</f>
        <v>0</v>
      </c>
      <c r="H81" s="5">
        <f t="shared" ref="H81" si="97">+SUM(H82:H83)</f>
        <v>0</v>
      </c>
      <c r="I81" s="5">
        <f t="shared" ref="I81" si="98">+SUM(I82:I83)</f>
        <v>0</v>
      </c>
      <c r="J81" s="5">
        <f t="shared" ref="J81" si="99">+SUM(J82:J83)</f>
        <v>0</v>
      </c>
      <c r="K81" s="5">
        <f t="shared" ref="K81" si="100">+SUM(K82:K83)</f>
        <v>0</v>
      </c>
      <c r="L81" s="5">
        <f t="shared" ref="L81" si="101">+SUM(L82:L83)</f>
        <v>0</v>
      </c>
      <c r="M81" s="5">
        <f t="shared" ref="M81" si="102">+SUM(M82:M83)</f>
        <v>0</v>
      </c>
      <c r="N81" s="5">
        <f t="shared" ref="N81" si="103">+SUM(N82:N83)</f>
        <v>0</v>
      </c>
      <c r="O81" s="5">
        <f t="shared" ref="O81" si="104">+SUM(O82:O83)</f>
        <v>0</v>
      </c>
      <c r="P81" s="5">
        <f t="shared" ref="P81" si="105">+SUM(P82:P83)</f>
        <v>0</v>
      </c>
    </row>
    <row r="82" spans="1:16" x14ac:dyDescent="0.2">
      <c r="A82" s="21" t="s">
        <v>59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f t="shared" ref="P82:P83" si="106">SUM(D82:O82)</f>
        <v>0</v>
      </c>
    </row>
    <row r="83" spans="1:16" x14ac:dyDescent="0.2">
      <c r="A83" s="21" t="s">
        <v>60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f t="shared" si="106"/>
        <v>0</v>
      </c>
    </row>
    <row r="84" spans="1:16" ht="15" x14ac:dyDescent="0.25">
      <c r="A84" s="22" t="s">
        <v>61</v>
      </c>
      <c r="B84" s="5">
        <f>+SUM(B85:B87)</f>
        <v>0</v>
      </c>
      <c r="C84" s="5">
        <f t="shared" ref="C84" si="107">+SUM(C85:C87)</f>
        <v>0</v>
      </c>
      <c r="D84" s="5">
        <f t="shared" ref="D84" si="108">+SUM(D85:D87)</f>
        <v>0</v>
      </c>
      <c r="E84" s="5">
        <f t="shared" ref="E84" si="109">+SUM(E85:E87)</f>
        <v>0</v>
      </c>
      <c r="F84" s="5">
        <f t="shared" ref="F84" si="110">+SUM(F85:F87)</f>
        <v>0</v>
      </c>
      <c r="G84" s="5">
        <f t="shared" ref="G84" si="111">+SUM(G85:G87)</f>
        <v>0</v>
      </c>
      <c r="H84" s="5">
        <f t="shared" ref="H84" si="112">+SUM(H85:H87)</f>
        <v>0</v>
      </c>
      <c r="I84" s="5">
        <f t="shared" ref="I84" si="113">+SUM(I85:I87)</f>
        <v>0</v>
      </c>
      <c r="J84" s="5">
        <f t="shared" ref="J84" si="114">+SUM(J85:J87)</f>
        <v>0</v>
      </c>
      <c r="K84" s="5">
        <f t="shared" ref="K84" si="115">+SUM(K85:K87)</f>
        <v>0</v>
      </c>
      <c r="L84" s="5">
        <f t="shared" ref="L84" si="116">+SUM(L85:L87)</f>
        <v>0</v>
      </c>
      <c r="M84" s="5">
        <f t="shared" ref="M84" si="117">+SUM(M85:M87)</f>
        <v>0</v>
      </c>
      <c r="N84" s="5">
        <f t="shared" ref="N84" si="118">+SUM(N85:N87)</f>
        <v>0</v>
      </c>
      <c r="O84" s="5">
        <f t="shared" ref="O84" si="119">+SUM(O85:O87)</f>
        <v>0</v>
      </c>
      <c r="P84" s="5">
        <f t="shared" ref="P84" si="120">+SUM(P85:P87)</f>
        <v>0</v>
      </c>
    </row>
    <row r="85" spans="1:16" x14ac:dyDescent="0.2">
      <c r="A85" s="21" t="s">
        <v>62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f t="shared" ref="P85:P87" si="121">SUM(D85:O85)</f>
        <v>0</v>
      </c>
    </row>
    <row r="86" spans="1:16" x14ac:dyDescent="0.2">
      <c r="A86" s="21" t="s">
        <v>63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f t="shared" si="121"/>
        <v>0</v>
      </c>
    </row>
    <row r="87" spans="1:16" x14ac:dyDescent="0.2">
      <c r="A87" s="21" t="s">
        <v>64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f t="shared" si="121"/>
        <v>0</v>
      </c>
    </row>
    <row r="88" spans="1:16" ht="15" x14ac:dyDescent="0.25">
      <c r="A88" s="23" t="s">
        <v>67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 ht="15" x14ac:dyDescent="0.25">
      <c r="A89" s="22" t="s">
        <v>68</v>
      </c>
      <c r="B89" s="5">
        <f>+SUM(B90:B91)</f>
        <v>0</v>
      </c>
      <c r="C89" s="5">
        <f t="shared" ref="C89" si="122">+SUM(C90:C91)</f>
        <v>0</v>
      </c>
      <c r="D89" s="5">
        <f t="shared" ref="D89" si="123">+SUM(D90:D91)</f>
        <v>0</v>
      </c>
      <c r="E89" s="5">
        <f t="shared" ref="E89" si="124">+SUM(E90:E91)</f>
        <v>0</v>
      </c>
      <c r="F89" s="5">
        <f t="shared" ref="F89" si="125">+SUM(F90:F91)</f>
        <v>0</v>
      </c>
      <c r="G89" s="5">
        <f t="shared" ref="G89" si="126">+SUM(G90:G91)</f>
        <v>0</v>
      </c>
      <c r="H89" s="5">
        <f t="shared" ref="H89" si="127">+SUM(H90:H91)</f>
        <v>0</v>
      </c>
      <c r="I89" s="5">
        <f t="shared" ref="I89" si="128">+SUM(I90:I91)</f>
        <v>0</v>
      </c>
      <c r="J89" s="5">
        <f t="shared" ref="J89" si="129">+SUM(J90:J91)</f>
        <v>0</v>
      </c>
      <c r="K89" s="5">
        <f t="shared" ref="K89" si="130">+SUM(K90:K91)</f>
        <v>0</v>
      </c>
      <c r="L89" s="5">
        <f t="shared" ref="L89" si="131">+SUM(L90:L91)</f>
        <v>0</v>
      </c>
      <c r="M89" s="5">
        <f t="shared" ref="M89" si="132">+SUM(M90:M91)</f>
        <v>0</v>
      </c>
      <c r="N89" s="5">
        <f t="shared" ref="N89" si="133">+SUM(N90:N91)</f>
        <v>0</v>
      </c>
      <c r="O89" s="5">
        <f t="shared" ref="O89" si="134">+SUM(O90:O91)</f>
        <v>0</v>
      </c>
      <c r="P89" s="5">
        <f t="shared" ref="P89" si="135">+SUM(P90:P91)</f>
        <v>0</v>
      </c>
    </row>
    <row r="90" spans="1:16" x14ac:dyDescent="0.2">
      <c r="A90" s="21" t="s">
        <v>69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f t="shared" ref="P90:P91" si="136">SUM(D90:O90)</f>
        <v>0</v>
      </c>
    </row>
    <row r="91" spans="1:16" x14ac:dyDescent="0.2">
      <c r="A91" s="21" t="s">
        <v>70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f t="shared" si="136"/>
        <v>0</v>
      </c>
    </row>
    <row r="92" spans="1:16" ht="15" x14ac:dyDescent="0.25">
      <c r="A92" s="22" t="s">
        <v>71</v>
      </c>
      <c r="B92" s="5">
        <f>+SUM(B93:B94)</f>
        <v>0</v>
      </c>
      <c r="C92" s="5">
        <f t="shared" ref="C92" si="137">+SUM(C93:C94)</f>
        <v>0</v>
      </c>
      <c r="D92" s="5">
        <f t="shared" ref="D92" si="138">+SUM(D93:D94)</f>
        <v>0</v>
      </c>
      <c r="E92" s="5">
        <f t="shared" ref="E92" si="139">+SUM(E93:E94)</f>
        <v>0</v>
      </c>
      <c r="F92" s="5">
        <f t="shared" ref="F92" si="140">+SUM(F93:F94)</f>
        <v>0</v>
      </c>
      <c r="G92" s="5">
        <f t="shared" ref="G92" si="141">+SUM(G93:G94)</f>
        <v>0</v>
      </c>
      <c r="H92" s="5">
        <f t="shared" ref="H92" si="142">+SUM(H93:H94)</f>
        <v>0</v>
      </c>
      <c r="I92" s="5">
        <f t="shared" ref="I92" si="143">+SUM(I93:I94)</f>
        <v>0</v>
      </c>
      <c r="J92" s="5">
        <f t="shared" ref="J92" si="144">+SUM(J93:J94)</f>
        <v>0</v>
      </c>
      <c r="K92" s="5">
        <f t="shared" ref="K92" si="145">+SUM(K93:K94)</f>
        <v>0</v>
      </c>
      <c r="L92" s="5">
        <f t="shared" ref="L92" si="146">+SUM(L93:L94)</f>
        <v>0</v>
      </c>
      <c r="M92" s="5">
        <f t="shared" ref="M92" si="147">+SUM(M93:M94)</f>
        <v>0</v>
      </c>
      <c r="N92" s="5">
        <f t="shared" ref="N92" si="148">+SUM(N93:N94)</f>
        <v>0</v>
      </c>
      <c r="O92" s="5">
        <f t="shared" ref="O92" si="149">+SUM(O93:O94)</f>
        <v>0</v>
      </c>
      <c r="P92" s="5">
        <f t="shared" ref="P92" si="150">+SUM(P93:P94)</f>
        <v>0</v>
      </c>
    </row>
    <row r="93" spans="1:16" x14ac:dyDescent="0.2">
      <c r="A93" s="21" t="s">
        <v>72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f t="shared" ref="P93:P94" si="151">SUM(D93:O93)</f>
        <v>0</v>
      </c>
    </row>
    <row r="94" spans="1:16" x14ac:dyDescent="0.2">
      <c r="A94" s="21" t="s">
        <v>73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f t="shared" si="151"/>
        <v>0</v>
      </c>
    </row>
    <row r="95" spans="1:16" ht="15" x14ac:dyDescent="0.25">
      <c r="A95" s="22" t="s">
        <v>74</v>
      </c>
      <c r="B95" s="5">
        <f>+B96</f>
        <v>0</v>
      </c>
      <c r="C95" s="5">
        <f t="shared" ref="C95" si="152">+C96</f>
        <v>0</v>
      </c>
      <c r="D95" s="5">
        <f t="shared" ref="D95" si="153">+D96</f>
        <v>0</v>
      </c>
      <c r="E95" s="5">
        <f t="shared" ref="E95" si="154">+E96</f>
        <v>0</v>
      </c>
      <c r="F95" s="5">
        <f t="shared" ref="F95" si="155">+F96</f>
        <v>0</v>
      </c>
      <c r="G95" s="5">
        <f t="shared" ref="G95" si="156">+G96</f>
        <v>0</v>
      </c>
      <c r="H95" s="5">
        <f t="shared" ref="H95" si="157">+H96</f>
        <v>0</v>
      </c>
      <c r="I95" s="5">
        <f t="shared" ref="I95" si="158">+I96</f>
        <v>0</v>
      </c>
      <c r="J95" s="5">
        <f t="shared" ref="J95" si="159">+J96</f>
        <v>0</v>
      </c>
      <c r="K95" s="5">
        <f t="shared" ref="K95" si="160">+K96</f>
        <v>0</v>
      </c>
      <c r="L95" s="5">
        <f t="shared" ref="L95" si="161">+L96</f>
        <v>0</v>
      </c>
      <c r="M95" s="5">
        <f t="shared" ref="M95" si="162">+M96</f>
        <v>0</v>
      </c>
      <c r="N95" s="5">
        <f t="shared" ref="N95" si="163">+N96</f>
        <v>0</v>
      </c>
      <c r="O95" s="5">
        <f t="shared" ref="O95" si="164">+O96</f>
        <v>0</v>
      </c>
      <c r="P95" s="5">
        <f t="shared" ref="P95" si="165">+P96</f>
        <v>0</v>
      </c>
    </row>
    <row r="96" spans="1:16" x14ac:dyDescent="0.2">
      <c r="A96" s="21" t="s">
        <v>75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f>SUM(D96:O96)</f>
        <v>0</v>
      </c>
    </row>
    <row r="97" spans="1:16" s="19" customFormat="1" ht="15" x14ac:dyDescent="0.25">
      <c r="A97" s="9" t="s">
        <v>65</v>
      </c>
      <c r="B97" s="10">
        <f t="shared" ref="B97:P97" si="166">+B12+B18+B28+B38+B54+B64+B81+B84+B89+B92+B95</f>
        <v>585956091.51031792</v>
      </c>
      <c r="C97" s="10">
        <f t="shared" si="166"/>
        <v>629263529.16687799</v>
      </c>
      <c r="D97" s="10">
        <f t="shared" si="166"/>
        <v>36450862.440000005</v>
      </c>
      <c r="E97" s="10">
        <f t="shared" si="166"/>
        <v>23480437.759999998</v>
      </c>
      <c r="F97" s="10">
        <f t="shared" si="166"/>
        <v>26016552.039999999</v>
      </c>
      <c r="G97" s="10">
        <f t="shared" si="166"/>
        <v>33223928.430000003</v>
      </c>
      <c r="H97" s="10">
        <f t="shared" si="166"/>
        <v>24580833.43</v>
      </c>
      <c r="I97" s="10">
        <f t="shared" si="166"/>
        <v>24511524.079999998</v>
      </c>
      <c r="J97" s="10">
        <f t="shared" si="166"/>
        <v>34630848.130000003</v>
      </c>
      <c r="K97" s="10">
        <f t="shared" si="166"/>
        <v>35363750.949999996</v>
      </c>
      <c r="L97" s="10">
        <f t="shared" si="166"/>
        <v>24453183.470000003</v>
      </c>
      <c r="M97" s="10">
        <f t="shared" si="166"/>
        <v>0</v>
      </c>
      <c r="N97" s="10">
        <f t="shared" si="166"/>
        <v>0</v>
      </c>
      <c r="O97" s="10">
        <f t="shared" si="166"/>
        <v>0</v>
      </c>
      <c r="P97" s="10">
        <f t="shared" si="166"/>
        <v>262711920.73000002</v>
      </c>
    </row>
    <row r="98" spans="1:16" x14ac:dyDescent="0.2">
      <c r="A98" s="11" t="s">
        <v>95</v>
      </c>
      <c r="D98" s="12"/>
      <c r="E98" s="12"/>
      <c r="F98" s="12"/>
      <c r="G98" s="12"/>
      <c r="H98" s="12"/>
      <c r="I98" s="12"/>
      <c r="J98" s="12"/>
      <c r="K98" s="12"/>
      <c r="L98" s="12"/>
    </row>
    <row r="99" spans="1:16" x14ac:dyDescent="0.2">
      <c r="A99" s="11" t="s">
        <v>99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1:16" x14ac:dyDescent="0.2">
      <c r="A100" s="13" t="s">
        <v>100</v>
      </c>
      <c r="P100" s="12"/>
    </row>
    <row r="101" spans="1:16" x14ac:dyDescent="0.2">
      <c r="P101" s="12"/>
    </row>
    <row r="102" spans="1:16" x14ac:dyDescent="0.2">
      <c r="P102" s="14"/>
    </row>
    <row r="103" spans="1:16" ht="15" x14ac:dyDescent="0.25">
      <c r="C103" s="1" t="s">
        <v>96</v>
      </c>
      <c r="D103" s="12"/>
      <c r="K103" s="2" t="s">
        <v>97</v>
      </c>
    </row>
    <row r="115" spans="2:2" x14ac:dyDescent="0.2">
      <c r="B115" s="14"/>
    </row>
  </sheetData>
  <sheetProtection algorithmName="SHA-512" hashValue="L8G2pn38bBw9KLixusVgtugZ27xSIlyhYPjBsqQTQq0H+YYnv+MFvyM1CcP1toZWgh7SP6q1EClDjcnw5qQsAQ==" saltValue="jn3bd4diXF1M7YC1QyqjtQ==" spinCount="100000" sheet="1" objects="1" scenarios="1"/>
  <mergeCells count="18">
    <mergeCell ref="A7:P7"/>
    <mergeCell ref="D9:P9"/>
    <mergeCell ref="A3:P3"/>
    <mergeCell ref="A4:P4"/>
    <mergeCell ref="A9:A10"/>
    <mergeCell ref="B9:B10"/>
    <mergeCell ref="C9:C10"/>
    <mergeCell ref="A5:P5"/>
    <mergeCell ref="A6:P6"/>
    <mergeCell ref="A79:A80"/>
    <mergeCell ref="B79:B80"/>
    <mergeCell ref="C79:C80"/>
    <mergeCell ref="D79:P79"/>
    <mergeCell ref="A73:P73"/>
    <mergeCell ref="A74:P74"/>
    <mergeCell ref="A75:P75"/>
    <mergeCell ref="A76:P76"/>
    <mergeCell ref="A77:P77"/>
  </mergeCells>
  <pageMargins left="0.70866141732283472" right="0.70866141732283472" top="0.74803149606299213" bottom="0.74803149606299213" header="0.31496062992125984" footer="0.31496062992125984"/>
  <pageSetup paperSize="5" scale="49" orientation="landscape" r:id="rId1"/>
  <ignoredErrors>
    <ignoredError sqref="P19:P20 P29:P37 P40:P44 C38:O38 P48:P53 C47:O47 P57 C54:O54 P65:P68 C64:O64 C96:P96 C81:O95 P14 P13 P15:P17 P21:P27 D28:O28 P39 P46 P45 P55:P56 P60:P63 P58:P59 C28 C18" formulaRange="1"/>
    <ignoredError sqref="P28 P38 P47 P54 P64 P81:P95" formula="1" formulaRange="1"/>
    <ignoredError sqref="P1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4" ma:contentTypeDescription="Crear nuevo documento." ma:contentTypeScope="" ma:versionID="aeee025058e2ba8b513a4ce223f5342e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6b0756e11aa9d1f9b081c6674b5b574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6B47BA-6646-430C-B03B-3D35749CFD8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a425c96b-313c-43ce-820c-dafd782290ad"/>
    <ds:schemaRef ds:uri="8ec24357-8104-4f74-b4c1-888e152a16c5"/>
  </ds:schemaRefs>
</ds:datastoreItem>
</file>

<file path=customXml/itemProps3.xml><?xml version="1.0" encoding="utf-8"?>
<ds:datastoreItem xmlns:ds="http://schemas.openxmlformats.org/officeDocument/2006/customXml" ds:itemID="{7CC12D9C-7731-452B-BA6B-F80FD1F187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2023-10-06T13:29:16Z</cp:lastPrinted>
  <dcterms:created xsi:type="dcterms:W3CDTF">2021-07-29T18:58:50Z</dcterms:created>
  <dcterms:modified xsi:type="dcterms:W3CDTF">2023-10-06T13:29:32Z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