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PARA ENVIAR/"/>
    </mc:Choice>
  </mc:AlternateContent>
  <xr:revisionPtr revIDLastSave="3" documentId="13_ncr:1_{A5E05E61-5219-4CB4-B941-DAEFC218273D}" xr6:coauthVersionLast="47" xr6:coauthVersionMax="47" xr10:uidLastSave="{83C0960A-A271-4DA6-80C9-E5584BE4B8EC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Hoja1!$B$61</definedName>
    <definedName name="_Hlk71266442" localSheetId="0">Hoja1!$B$63</definedName>
    <definedName name="_Hlk78981727" localSheetId="0">Hoja1!$B$57</definedName>
    <definedName name="_xlnm.Print_Area" localSheetId="0">Hoja1!$A$1:$F$70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33" i="1"/>
  <c r="E34" i="1" s="1"/>
  <c r="E41" i="1" s="1"/>
  <c r="E25" i="1"/>
  <c r="E24" i="1"/>
  <c r="E23" i="1"/>
  <c r="E22" i="1"/>
  <c r="E21" i="1"/>
  <c r="E20" i="1"/>
  <c r="D17" i="1"/>
  <c r="C17" i="1"/>
  <c r="E16" i="1"/>
  <c r="E14" i="1"/>
  <c r="E15" i="1"/>
  <c r="E13" i="1"/>
  <c r="C51" i="1"/>
  <c r="D51" i="1"/>
  <c r="C34" i="1"/>
  <c r="C41" i="1" s="1"/>
  <c r="D34" i="1"/>
  <c r="D41" i="1" s="1"/>
  <c r="C26" i="1"/>
  <c r="D26" i="1"/>
  <c r="E51" i="1" l="1"/>
  <c r="E54" i="1" s="1"/>
  <c r="E26" i="1"/>
  <c r="E17" i="1"/>
  <c r="D54" i="1"/>
  <c r="C54" i="1"/>
  <c r="D28" i="1"/>
  <c r="C28" i="1"/>
  <c r="E28" i="1" l="1"/>
</calcChain>
</file>

<file path=xl/sharedStrings.xml><?xml version="1.0" encoding="utf-8"?>
<sst xmlns="http://schemas.openxmlformats.org/spreadsheetml/2006/main" count="42" uniqueCount="42">
  <si>
    <t>JUNTA DE AVIACION CIVIL</t>
  </si>
  <si>
    <t>Valores expresados en RD$</t>
  </si>
  <si>
    <t>Variación</t>
  </si>
  <si>
    <t>Julio, 2021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</si>
  <si>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</si>
  <si>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</si>
  <si>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</si>
  <si>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</si>
  <si>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</si>
  <si>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</si>
  <si>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</si>
  <si>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</si>
  <si>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</si>
  <si>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Depositos y Fianzas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</si>
  <si>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</si>
  <si>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</si>
  <si>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</si>
  <si>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</si>
  <si>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</si>
  <si>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</si>
  <si>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Construcciones Y Mejoras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</si>
  <si>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</si>
  <si>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</si>
  <si>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</si>
  <si>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</si>
  <si>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</si>
  <si>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</si>
  <si>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</si>
  <si>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</si>
  <si>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</si>
  <si>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</si>
  <si>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</si>
  <si>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</si>
  <si>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</si>
  <si>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</si>
  <si>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</si>
  <si>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</si>
  <si>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AL 31/08/2021</t>
  </si>
  <si>
    <t>Agosto, 2021</t>
  </si>
  <si>
    <t>Fecha de registro: hasta el 06 de septiembre del 2021. 10:15 a.m.</t>
  </si>
  <si>
    <t>Fecha de imputación: hasta el 31 de agosto del 2021.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</si>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</sst>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7" fillId="0" borderId="4" xfId="0" applyFont="1" applyBorder="1"/>
    <xf numFmtId="43" fontId="1" fillId="0" borderId="0" xfId="0" applyNumberFormat="1" applyFont="1" applyBorder="1"/>
    <xf numFmtId="43" fontId="5" fillId="0" borderId="7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7" fillId="0" borderId="0" xfId="0" applyFont="1"/>
    <xf numFmtId="0" fontId="11" fillId="0" borderId="0" xfId="0" applyFont="1"/>
    <xf numFmtId="43" fontId="14" fillId="0" borderId="0" xfId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8" fillId="0" borderId="4" xfId="0" applyFont="1" applyBorder="1" applyAlignment="1">
      <alignment vertical="center"/>
    </xf>
    <xf numFmtId="43" fontId="15" fillId="0" borderId="0" xfId="1" applyFont="1" applyBorder="1" applyAlignment="1">
      <alignment vertical="center"/>
    </xf>
    <xf numFmtId="43" fontId="16" fillId="0" borderId="0" xfId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43" fontId="16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2</xdr:row>
      <xdr:rowOff>66674</xdr:rowOff>
    </xdr:from>
    <xdr:to>
      <xdr:col>2</xdr:col>
      <xdr:colOff>419099</xdr:colOff>
      <xdr:row>2</xdr:row>
      <xdr:rowOff>978875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4" y="266699"/>
          <a:ext cx="790575" cy="91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61</xdr:row>
      <xdr:rowOff>76202</xdr:rowOff>
    </xdr:from>
    <xdr:to>
      <xdr:col>1</xdr:col>
      <xdr:colOff>1847850</xdr:colOff>
      <xdr:row>65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61</xdr:row>
      <xdr:rowOff>114303</xdr:rowOff>
    </xdr:from>
    <xdr:to>
      <xdr:col>5</xdr:col>
      <xdr:colOff>0</xdr:colOff>
      <xdr:row>65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572464</xdr:colOff>
      <xdr:row>2</xdr:row>
      <xdr:rowOff>161925</xdr:rowOff>
    </xdr:from>
    <xdr:to>
      <xdr:col>5</xdr:col>
      <xdr:colOff>371474</xdr:colOff>
      <xdr:row>2</xdr:row>
      <xdr:rowOff>895350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3914" y="361950"/>
          <a:ext cx="134206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9"/>
  <sheetViews>
    <sheetView showGridLines="0" tabSelected="1" workbookViewId="0">
      <selection activeCell="K6" sqref="K6"/>
    </sheetView>
  </sheetViews>
  <sheetFormatPr baseColWidth="10" defaultColWidth="9.140625" defaultRowHeight="15" x14ac:dyDescent="0.25"/>
  <cols>
    <col min="1" max="1" width="2" style="8" customWidth="1"/>
    <col min="2" max="2" width="44.85546875" style="8" bestFit="1" customWidth="1"/>
    <col min="3" max="4" width="14.42578125" style="8" bestFit="1" customWidth="1"/>
    <col min="5" max="5" width="12.42578125" style="8" bestFit="1" customWidth="1"/>
    <col min="6" max="6" width="4.5703125" style="8" customWidth="1"/>
    <col min="7" max="16384" width="9.140625" style="8"/>
  </cols>
  <sheetData>
    <row r="1" spans="2:6" s="33" customFormat="1" ht="15.75" thickBot="1" x14ac:dyDescent="0.3"/>
    <row r="2" spans="2:6" x14ac:dyDescent="0.25">
      <c r="B2" s="1"/>
      <c r="C2" s="2"/>
      <c r="D2" s="2"/>
      <c r="E2" s="2"/>
      <c r="F2" s="3"/>
    </row>
    <row r="3" spans="2:6" ht="81" customHeight="1" x14ac:dyDescent="0.25">
      <c r="B3" s="4"/>
      <c r="F3" s="6"/>
    </row>
    <row r="4" spans="2:6" ht="22.5" x14ac:dyDescent="0.25">
      <c r="B4" s="40" t="s">
        <v>0</v>
      </c>
      <c r="C4" s="41"/>
      <c r="D4" s="41"/>
      <c r="E4" s="41"/>
      <c r="F4" s="42"/>
    </row>
    <row r="5" spans="2:6" ht="18.75" x14ac:dyDescent="0.25">
      <c r="B5" s="43" t="s">
        <v>41</v>
      </c>
      <c r="C5" s="44"/>
      <c r="D5" s="44"/>
      <c r="E5" s="44"/>
      <c r="F5" s="45"/>
    </row>
    <row r="6" spans="2:6" ht="18.75" x14ac:dyDescent="0.25">
      <c r="B6" s="46" t="s">
        <v>37</v>
      </c>
      <c r="C6" s="47"/>
      <c r="D6" s="47"/>
      <c r="E6" s="47"/>
      <c r="F6" s="48"/>
    </row>
    <row r="7" spans="2:6" ht="15" customHeight="1" x14ac:dyDescent="0.25">
      <c r="B7" s="43" t="s">
        <v>1</v>
      </c>
      <c r="C7" s="44"/>
      <c r="D7" s="44"/>
      <c r="E7" s="44"/>
      <c r="F7" s="45"/>
    </row>
    <row r="8" spans="2:6" ht="15" customHeight="1" x14ac:dyDescent="0.25">
      <c r="B8" s="17"/>
      <c r="C8" s="18"/>
      <c r="D8" s="18"/>
      <c r="E8" s="18"/>
      <c r="F8" s="19"/>
    </row>
    <row r="9" spans="2:6" ht="15" customHeight="1" x14ac:dyDescent="0.25">
      <c r="B9" s="17"/>
      <c r="C9" s="18"/>
      <c r="D9" s="18"/>
      <c r="E9" s="18"/>
      <c r="F9" s="6"/>
    </row>
    <row r="10" spans="2:6" ht="15.75" x14ac:dyDescent="0.25">
      <c r="B10" s="4"/>
      <c r="C10" s="28" t="s">
        <v>38</v>
      </c>
      <c r="D10" s="28" t="s">
        <v>3</v>
      </c>
      <c r="E10" s="29" t="s">
        <v>2</v>
      </c>
      <c r="F10" s="6"/>
    </row>
    <row r="11" spans="2:6" x14ac:dyDescent="0.25">
      <c r="B11" s="23" t="s">
        <v>8</v>
      </c>
      <c r="C11" s="5"/>
      <c r="D11" s="5"/>
      <c r="E11" s="5"/>
      <c r="F11" s="6"/>
    </row>
    <row r="12" spans="2:6" x14ac:dyDescent="0.25">
      <c r="B12" s="22" t="s">
        <v>9</v>
      </c>
      <c r="F12" s="6"/>
    </row>
    <row r="13" spans="2:6" x14ac:dyDescent="0.25">
      <c r="B13" s="21" t="s">
        <v>10</v>
      </c>
      <c r="C13" s="30">
        <v>120000</v>
      </c>
      <c r="D13" s="30">
        <v>120000</v>
      </c>
      <c r="E13" s="30">
        <f>+C13-D13</f>
        <v>0</v>
      </c>
      <c r="F13" s="6"/>
    </row>
    <row r="14" spans="2:6" x14ac:dyDescent="0.25">
      <c r="B14" s="21" t="s">
        <v>11</v>
      </c>
      <c r="C14" s="35">
        <v>49371843.68</v>
      </c>
      <c r="D14" s="35">
        <v>40420221.549999997</v>
      </c>
      <c r="E14" s="30">
        <f t="shared" ref="E14:E16" si="0">+C14-D14</f>
        <v>8951622.1300000027</v>
      </c>
      <c r="F14" s="6"/>
    </row>
    <row r="15" spans="2:6" x14ac:dyDescent="0.25">
      <c r="B15" s="21" t="s">
        <v>12</v>
      </c>
      <c r="C15" s="35">
        <v>28817.58</v>
      </c>
      <c r="D15" s="35">
        <v>32954.75</v>
      </c>
      <c r="E15" s="30">
        <f t="shared" si="0"/>
        <v>-4137.1699999999983</v>
      </c>
      <c r="F15" s="6"/>
    </row>
    <row r="16" spans="2:6" x14ac:dyDescent="0.25">
      <c r="B16" s="21" t="s">
        <v>13</v>
      </c>
      <c r="C16" s="35">
        <v>0</v>
      </c>
      <c r="D16" s="35">
        <v>0</v>
      </c>
      <c r="E16" s="30">
        <f t="shared" si="0"/>
        <v>0</v>
      </c>
      <c r="F16" s="6"/>
    </row>
    <row r="17" spans="2:6" x14ac:dyDescent="0.25">
      <c r="B17" s="22" t="s">
        <v>14</v>
      </c>
      <c r="C17" s="36">
        <f>SUM(C13:C16)</f>
        <v>49520661.259999998</v>
      </c>
      <c r="D17" s="36">
        <f t="shared" ref="D17:E17" si="1">SUM(D13:D16)</f>
        <v>40573176.299999997</v>
      </c>
      <c r="E17" s="36">
        <f t="shared" si="1"/>
        <v>8947484.9600000028</v>
      </c>
      <c r="F17" s="6"/>
    </row>
    <row r="18" spans="2:6" x14ac:dyDescent="0.25">
      <c r="B18" s="22"/>
      <c r="C18" s="36"/>
      <c r="D18" s="36"/>
      <c r="E18" s="36"/>
      <c r="F18" s="6"/>
    </row>
    <row r="19" spans="2:6" x14ac:dyDescent="0.25">
      <c r="B19" s="22" t="s">
        <v>15</v>
      </c>
      <c r="C19" s="30"/>
      <c r="D19" s="30"/>
      <c r="E19" s="30"/>
      <c r="F19" s="6"/>
    </row>
    <row r="20" spans="2:6" x14ac:dyDescent="0.25">
      <c r="B20" s="21" t="s">
        <v>16</v>
      </c>
      <c r="C20" s="37">
        <v>25713440</v>
      </c>
      <c r="D20" s="37">
        <v>25713440</v>
      </c>
      <c r="E20" s="30">
        <f t="shared" ref="E20:E25" si="2">+C20-D20</f>
        <v>0</v>
      </c>
      <c r="F20" s="6"/>
    </row>
    <row r="21" spans="2:6" x14ac:dyDescent="0.25">
      <c r="B21" s="21" t="s">
        <v>17</v>
      </c>
      <c r="C21" s="37">
        <v>43288803.020000003</v>
      </c>
      <c r="D21" s="37">
        <v>43288803.020000003</v>
      </c>
      <c r="E21" s="30">
        <f t="shared" si="2"/>
        <v>0</v>
      </c>
      <c r="F21" s="6"/>
    </row>
    <row r="22" spans="2:6" x14ac:dyDescent="0.25">
      <c r="B22" s="21" t="s">
        <v>18</v>
      </c>
      <c r="C22" s="37">
        <v>-85409490.569999993</v>
      </c>
      <c r="D22" s="37">
        <v>-84861890.739999995</v>
      </c>
      <c r="E22" s="30">
        <f t="shared" si="2"/>
        <v>-547599.82999999821</v>
      </c>
      <c r="F22" s="6"/>
    </row>
    <row r="23" spans="2:6" x14ac:dyDescent="0.25">
      <c r="B23" s="21" t="s">
        <v>19</v>
      </c>
      <c r="C23" s="37">
        <v>78417069.599999994</v>
      </c>
      <c r="D23" s="37">
        <v>78406022.890000001</v>
      </c>
      <c r="E23" s="30">
        <f t="shared" si="2"/>
        <v>11046.709999993443</v>
      </c>
      <c r="F23" s="6"/>
    </row>
    <row r="24" spans="2:6" x14ac:dyDescent="0.25">
      <c r="B24" s="21" t="s">
        <v>20</v>
      </c>
      <c r="C24" s="37">
        <v>936321.57</v>
      </c>
      <c r="D24" s="37">
        <v>1170401.95</v>
      </c>
      <c r="E24" s="30">
        <f t="shared" si="2"/>
        <v>-234080.38</v>
      </c>
      <c r="F24" s="6"/>
    </row>
    <row r="25" spans="2:6" x14ac:dyDescent="0.25">
      <c r="B25" s="21" t="s">
        <v>21</v>
      </c>
      <c r="C25" s="37">
        <v>2265058.79</v>
      </c>
      <c r="D25" s="37">
        <v>2373804.41</v>
      </c>
      <c r="E25" s="30">
        <f t="shared" si="2"/>
        <v>-108745.62000000011</v>
      </c>
      <c r="F25" s="6"/>
    </row>
    <row r="26" spans="2:6" x14ac:dyDescent="0.25">
      <c r="B26" s="22" t="s">
        <v>22</v>
      </c>
      <c r="C26" s="36">
        <f>SUM(C20:C25)</f>
        <v>65211202.410000011</v>
      </c>
      <c r="D26" s="36">
        <f>SUM(D20:D25)</f>
        <v>66090581.530000016</v>
      </c>
      <c r="E26" s="36">
        <f>SUM(E20:E25)</f>
        <v>-879379.12000000488</v>
      </c>
      <c r="F26" s="6"/>
    </row>
    <row r="27" spans="2:6" x14ac:dyDescent="0.25">
      <c r="B27" s="4"/>
      <c r="C27" s="38"/>
      <c r="D27" s="38"/>
      <c r="E27" s="38"/>
      <c r="F27" s="6"/>
    </row>
    <row r="28" spans="2:6" x14ac:dyDescent="0.25">
      <c r="B28" s="24" t="s">
        <v>23</v>
      </c>
      <c r="C28" s="38">
        <f>+C17+C26</f>
        <v>114731863.67000002</v>
      </c>
      <c r="D28" s="38">
        <f t="shared" ref="D28:E28" si="3">+D17+D26</f>
        <v>106663757.83000001</v>
      </c>
      <c r="E28" s="38">
        <f t="shared" si="3"/>
        <v>8068105.839999998</v>
      </c>
      <c r="F28" s="6"/>
    </row>
    <row r="29" spans="2:6" x14ac:dyDescent="0.25">
      <c r="B29" s="4"/>
      <c r="C29" s="38"/>
      <c r="D29" s="38"/>
      <c r="E29" s="38"/>
      <c r="F29" s="6"/>
    </row>
    <row r="30" spans="2:6" x14ac:dyDescent="0.25">
      <c r="B30" s="23" t="s">
        <v>24</v>
      </c>
      <c r="C30" s="38"/>
      <c r="D30" s="38"/>
      <c r="E30" s="38"/>
      <c r="F30" s="6"/>
    </row>
    <row r="31" spans="2:6" x14ac:dyDescent="0.25">
      <c r="B31" s="4"/>
      <c r="C31" s="38"/>
      <c r="D31" s="38"/>
      <c r="E31" s="38"/>
      <c r="F31" s="6"/>
    </row>
    <row r="32" spans="2:6" x14ac:dyDescent="0.25">
      <c r="B32" s="22" t="s">
        <v>25</v>
      </c>
      <c r="C32" s="30"/>
      <c r="D32" s="30"/>
      <c r="E32" s="30"/>
      <c r="F32" s="6"/>
    </row>
    <row r="33" spans="2:6" x14ac:dyDescent="0.25">
      <c r="B33" s="21" t="s">
        <v>26</v>
      </c>
      <c r="C33" s="37">
        <v>1522301.66</v>
      </c>
      <c r="D33" s="37">
        <v>438626.49</v>
      </c>
      <c r="E33" s="30">
        <f t="shared" ref="E33" si="4">+C33-D33</f>
        <v>1083675.17</v>
      </c>
      <c r="F33" s="6"/>
    </row>
    <row r="34" spans="2:6" x14ac:dyDescent="0.25">
      <c r="B34" s="22" t="s">
        <v>27</v>
      </c>
      <c r="C34" s="36">
        <f>SUM(C33)</f>
        <v>1522301.66</v>
      </c>
      <c r="D34" s="36">
        <f>SUM(D33)</f>
        <v>438626.49</v>
      </c>
      <c r="E34" s="36">
        <f>SUM(E33)</f>
        <v>1083675.17</v>
      </c>
      <c r="F34" s="6"/>
    </row>
    <row r="35" spans="2:6" x14ac:dyDescent="0.25">
      <c r="B35" s="12"/>
      <c r="C35" s="30"/>
      <c r="D35" s="30"/>
      <c r="E35" s="30"/>
      <c r="F35" s="6"/>
    </row>
    <row r="36" spans="2:6" x14ac:dyDescent="0.25">
      <c r="B36" s="22" t="s">
        <v>28</v>
      </c>
      <c r="C36" s="30"/>
      <c r="D36" s="30"/>
      <c r="E36" s="30"/>
      <c r="F36" s="6"/>
    </row>
    <row r="37" spans="2:6" x14ac:dyDescent="0.25">
      <c r="B37" s="21"/>
      <c r="C37" s="30"/>
      <c r="D37" s="30"/>
      <c r="E37" s="30"/>
      <c r="F37" s="6"/>
    </row>
    <row r="38" spans="2:6" x14ac:dyDescent="0.25">
      <c r="B38" s="21" t="s">
        <v>29</v>
      </c>
      <c r="C38" s="35">
        <v>0</v>
      </c>
      <c r="D38" s="35">
        <v>0</v>
      </c>
      <c r="E38" s="35">
        <v>0</v>
      </c>
      <c r="F38" s="6"/>
    </row>
    <row r="39" spans="2:6" x14ac:dyDescent="0.25">
      <c r="B39" s="22" t="s">
        <v>30</v>
      </c>
      <c r="C39" s="36">
        <v>0</v>
      </c>
      <c r="D39" s="36">
        <v>0</v>
      </c>
      <c r="E39" s="36">
        <v>0</v>
      </c>
      <c r="F39" s="6"/>
    </row>
    <row r="40" spans="2:6" x14ac:dyDescent="0.25">
      <c r="B40" s="22"/>
      <c r="C40" s="36"/>
      <c r="D40" s="36"/>
      <c r="E40" s="36"/>
      <c r="F40" s="6"/>
    </row>
    <row r="41" spans="2:6" x14ac:dyDescent="0.25">
      <c r="B41" s="24" t="s">
        <v>36</v>
      </c>
      <c r="C41" s="38">
        <f>+C34+C39</f>
        <v>1522301.66</v>
      </c>
      <c r="D41" s="38">
        <f t="shared" ref="D41:E41" si="5">+D34+D39</f>
        <v>438626.49</v>
      </c>
      <c r="E41" s="38">
        <f t="shared" si="5"/>
        <v>1083675.17</v>
      </c>
      <c r="F41" s="6"/>
    </row>
    <row r="42" spans="2:6" x14ac:dyDescent="0.25">
      <c r="B42" s="4"/>
      <c r="C42" s="20"/>
      <c r="D42" s="20"/>
      <c r="E42" s="20"/>
      <c r="F42" s="6"/>
    </row>
    <row r="43" spans="2:6" ht="15.75" thickBot="1" x14ac:dyDescent="0.3">
      <c r="B43" s="14"/>
      <c r="C43" s="26"/>
      <c r="D43" s="26"/>
      <c r="E43" s="26"/>
      <c r="F43" s="16"/>
    </row>
    <row r="44" spans="2:6" x14ac:dyDescent="0.25">
      <c r="C44" s="20"/>
      <c r="D44" s="20"/>
      <c r="E44" s="20"/>
    </row>
    <row r="45" spans="2:6" ht="15.75" thickBot="1" x14ac:dyDescent="0.3">
      <c r="C45" s="20"/>
      <c r="D45" s="20"/>
      <c r="E45" s="20"/>
    </row>
    <row r="46" spans="2:6" x14ac:dyDescent="0.25">
      <c r="B46" s="1"/>
      <c r="C46" s="27"/>
      <c r="D46" s="27"/>
      <c r="E46" s="27"/>
      <c r="F46" s="3"/>
    </row>
    <row r="47" spans="2:6" x14ac:dyDescent="0.25">
      <c r="B47" s="23" t="s">
        <v>31</v>
      </c>
      <c r="C47" s="20"/>
      <c r="D47" s="20"/>
      <c r="E47" s="20"/>
      <c r="F47" s="6"/>
    </row>
    <row r="48" spans="2:6" x14ac:dyDescent="0.25">
      <c r="B48" s="4"/>
      <c r="C48" s="20"/>
      <c r="D48" s="20"/>
      <c r="E48" s="20"/>
      <c r="F48" s="6"/>
    </row>
    <row r="49" spans="2:15" x14ac:dyDescent="0.25">
      <c r="B49" s="21" t="s">
        <v>32</v>
      </c>
      <c r="C49" s="37">
        <v>82280847.090000004</v>
      </c>
      <c r="D49" s="37">
        <v>82280847.090000004</v>
      </c>
      <c r="E49" s="30">
        <f t="shared" ref="E49:E50" si="6">+C49-D49</f>
        <v>0</v>
      </c>
      <c r="F49" s="6"/>
    </row>
    <row r="50" spans="2:15" x14ac:dyDescent="0.25">
      <c r="B50" s="21" t="s">
        <v>33</v>
      </c>
      <c r="C50" s="37">
        <v>30928714.920000002</v>
      </c>
      <c r="D50" s="37">
        <v>23944284.25</v>
      </c>
      <c r="E50" s="30">
        <f t="shared" si="6"/>
        <v>6984430.6700000018</v>
      </c>
      <c r="F50" s="6"/>
    </row>
    <row r="51" spans="2:15" x14ac:dyDescent="0.25">
      <c r="B51" s="22" t="s">
        <v>34</v>
      </c>
      <c r="C51" s="36">
        <f>SUM(C49:C50)</f>
        <v>113209562.01000001</v>
      </c>
      <c r="D51" s="36">
        <f>SUM(D49:D50)</f>
        <v>106225131.34</v>
      </c>
      <c r="E51" s="36">
        <f>SUM(E49:E50)</f>
        <v>6984430.6700000018</v>
      </c>
      <c r="F51" s="6"/>
    </row>
    <row r="52" spans="2:15" x14ac:dyDescent="0.25">
      <c r="B52" s="12"/>
      <c r="C52" s="30"/>
      <c r="D52" s="30"/>
      <c r="E52" s="30"/>
      <c r="F52" s="6"/>
    </row>
    <row r="53" spans="2:15" x14ac:dyDescent="0.25">
      <c r="B53" s="21"/>
      <c r="C53" s="35"/>
      <c r="D53" s="35"/>
      <c r="E53" s="35"/>
      <c r="F53" s="6"/>
    </row>
    <row r="54" spans="2:15" x14ac:dyDescent="0.25">
      <c r="B54" s="12" t="s">
        <v>35</v>
      </c>
      <c r="C54" s="36">
        <f>+C41+C51</f>
        <v>114731863.67</v>
      </c>
      <c r="D54" s="36">
        <f t="shared" ref="D54:E54" si="7">+D41+D51</f>
        <v>106663757.83</v>
      </c>
      <c r="E54" s="36">
        <f t="shared" si="7"/>
        <v>8068105.8400000017</v>
      </c>
      <c r="F54" s="6"/>
      <c r="L54" s="25"/>
      <c r="M54" s="25"/>
      <c r="N54" s="25"/>
      <c r="O54" s="25"/>
    </row>
    <row r="55" spans="2:15" x14ac:dyDescent="0.25">
      <c r="B55" s="21"/>
      <c r="C55" s="10"/>
      <c r="D55" s="10"/>
      <c r="E55" s="10"/>
      <c r="F55" s="6"/>
    </row>
    <row r="56" spans="2:15" x14ac:dyDescent="0.25">
      <c r="B56" s="21"/>
      <c r="C56" s="9"/>
      <c r="D56" s="10"/>
      <c r="E56" s="10"/>
      <c r="F56" s="6"/>
    </row>
    <row r="57" spans="2:15" ht="11.25" customHeight="1" x14ac:dyDescent="0.25">
      <c r="B57" s="34" t="s">
        <v>4</v>
      </c>
      <c r="F57" s="6"/>
    </row>
    <row r="58" spans="2:15" ht="12" customHeight="1" x14ac:dyDescent="0.25">
      <c r="B58" s="34" t="s">
        <v>39</v>
      </c>
      <c r="F58" s="6"/>
    </row>
    <row r="59" spans="2:15" ht="9" customHeight="1" x14ac:dyDescent="0.25">
      <c r="B59" s="34" t="s">
        <v>40</v>
      </c>
      <c r="F59" s="6"/>
    </row>
    <row r="60" spans="2:15" x14ac:dyDescent="0.25">
      <c r="B60" s="7"/>
      <c r="F60" s="6"/>
    </row>
    <row r="61" spans="2:15" x14ac:dyDescent="0.25">
      <c r="B61" s="11" t="s">
        <v>7</v>
      </c>
      <c r="D61" s="39" t="s">
        <v>6</v>
      </c>
      <c r="E61" s="39"/>
      <c r="F61" s="6"/>
    </row>
    <row r="62" spans="2:15" x14ac:dyDescent="0.25">
      <c r="B62" s="12"/>
      <c r="F62" s="6"/>
    </row>
    <row r="63" spans="2:15" x14ac:dyDescent="0.25">
      <c r="B63" s="13" t="s">
        <v>5</v>
      </c>
      <c r="F63" s="6"/>
    </row>
    <row r="64" spans="2:15" x14ac:dyDescent="0.25">
      <c r="B64" s="4"/>
      <c r="F64" s="6"/>
    </row>
    <row r="65" spans="2:6" x14ac:dyDescent="0.25">
      <c r="B65" s="4"/>
      <c r="F65" s="6"/>
    </row>
    <row r="66" spans="2:6" x14ac:dyDescent="0.25">
      <c r="B66" s="4"/>
      <c r="F66" s="6"/>
    </row>
    <row r="67" spans="2:6" s="33" customFormat="1" x14ac:dyDescent="0.25">
      <c r="B67" s="31"/>
      <c r="F67" s="32"/>
    </row>
    <row r="68" spans="2:6" s="33" customFormat="1" x14ac:dyDescent="0.25">
      <c r="B68" s="31"/>
      <c r="F68" s="32"/>
    </row>
    <row r="69" spans="2:6" ht="15.75" thickBot="1" x14ac:dyDescent="0.3">
      <c r="B69" s="14"/>
      <c r="C69" s="15"/>
      <c r="D69" s="15"/>
      <c r="E69" s="15"/>
      <c r="F69" s="16"/>
    </row>
  </sheetData>
  <mergeCells count="5">
    <mergeCell ref="D61:E61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19586-4B79-43ED-8723-4090D942BD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B75770-576C-401E-A34E-8678A38FF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2021-12-14T13:49:04Z</cp:lastPrinted>
  <dcterms:created xsi:type="dcterms:W3CDTF">2015-06-05T18:19:34Z</dcterms:created>
  <dcterms:modified xsi:type="dcterms:W3CDTF">2021-12-14T13:49:06Z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